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im\Desktop\Data book\"/>
    </mc:Choice>
  </mc:AlternateContent>
  <xr:revisionPtr revIDLastSave="0" documentId="13_ncr:1_{97801D8D-9238-410D-B5DA-654B521B8BFB}" xr6:coauthVersionLast="47" xr6:coauthVersionMax="47" xr10:uidLastSave="{00000000-0000-0000-0000-000000000000}"/>
  <bookViews>
    <workbookView xWindow="-110" yWindow="-110" windowWidth="19420" windowHeight="11500" tabRatio="746" xr2:uid="{00000000-000D-0000-FFFF-FFFF00000000}"/>
  </bookViews>
  <sheets>
    <sheet name="Титульный лист" sheetId="20" r:id="rId1"/>
    <sheet name="PL" sheetId="1" r:id="rId2"/>
    <sheet name="BS" sheetId="2" r:id="rId3"/>
    <sheet name="CE" sheetId="3" r:id="rId4"/>
    <sheet name="CF" sheetId="4" r:id="rId5"/>
    <sheet name="Выручка" sheetId="5" r:id="rId6"/>
    <sheet name="Себестоимость" sheetId="17" r:id="rId7"/>
    <sheet name="Коммерческие расходы" sheetId="6" r:id="rId8"/>
    <sheet name="Административые расходы" sheetId="7" r:id="rId9"/>
    <sheet name="Прочие ДиР" sheetId="8" r:id="rId10"/>
    <sheet name="Финансовые ДиР" sheetId="9" r:id="rId11"/>
    <sheet name="Налог на прибыль" sheetId="10" r:id="rId12"/>
    <sheet name="ОС" sheetId="11" r:id="rId13"/>
    <sheet name="НМА" sheetId="18" r:id="rId14"/>
    <sheet name="Запасы" sheetId="12" r:id="rId15"/>
    <sheet name="КЗ" sheetId="14" r:id="rId16"/>
    <sheet name="ДЗ" sheetId="13" r:id="rId17"/>
    <sheet name="ДС" sheetId="15" r:id="rId18"/>
    <sheet name="КиЗ" sheetId="1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9" l="1"/>
  <c r="G8" i="19"/>
  <c r="H8" i="19"/>
  <c r="I8" i="19"/>
  <c r="J8" i="19"/>
  <c r="K8" i="19"/>
  <c r="L8" i="19"/>
  <c r="M8" i="19"/>
  <c r="N8" i="19"/>
  <c r="E8" i="19"/>
  <c r="D16" i="17"/>
  <c r="C16" i="17"/>
  <c r="E16" i="17"/>
  <c r="F16" i="17"/>
  <c r="B16" i="17"/>
  <c r="D11" i="5"/>
  <c r="F8" i="15" l="1"/>
  <c r="E8" i="15"/>
  <c r="D8" i="15"/>
  <c r="C8" i="15"/>
  <c r="B8" i="15"/>
  <c r="F15" i="14"/>
  <c r="E15" i="14"/>
  <c r="D15" i="14"/>
  <c r="C15" i="14"/>
  <c r="C16" i="14" s="1"/>
  <c r="B15" i="14"/>
  <c r="B16" i="14" s="1"/>
  <c r="F8" i="14"/>
  <c r="E8" i="14"/>
  <c r="D8" i="14"/>
  <c r="C8" i="14"/>
  <c r="B8" i="14"/>
  <c r="F11" i="13"/>
  <c r="E11" i="13"/>
  <c r="D11" i="13"/>
  <c r="C11" i="13"/>
  <c r="B11" i="13"/>
  <c r="B12" i="13" s="1"/>
  <c r="F7" i="13"/>
  <c r="F12" i="13" s="1"/>
  <c r="E7" i="13"/>
  <c r="E12" i="13" s="1"/>
  <c r="D7" i="13"/>
  <c r="C7" i="13"/>
  <c r="B7" i="13"/>
  <c r="F11" i="12"/>
  <c r="E11" i="12"/>
  <c r="D11" i="12"/>
  <c r="C11" i="12"/>
  <c r="B11" i="12"/>
  <c r="D59" i="11"/>
  <c r="E59" i="11"/>
  <c r="F59" i="11"/>
  <c r="F66" i="11" s="1"/>
  <c r="G59" i="11"/>
  <c r="C59" i="11"/>
  <c r="B59" i="11"/>
  <c r="B66" i="11" s="1"/>
  <c r="C46" i="11"/>
  <c r="D46" i="11"/>
  <c r="E46" i="11"/>
  <c r="F46" i="11"/>
  <c r="F52" i="11" s="1"/>
  <c r="G46" i="11"/>
  <c r="B46" i="11"/>
  <c r="B52" i="11" s="1"/>
  <c r="C38" i="11"/>
  <c r="D38" i="11"/>
  <c r="E38" i="11"/>
  <c r="G38" i="11"/>
  <c r="B38" i="11"/>
  <c r="D33" i="11"/>
  <c r="E33" i="11"/>
  <c r="F33" i="11"/>
  <c r="G33" i="11"/>
  <c r="C33" i="11"/>
  <c r="F7" i="10"/>
  <c r="E7" i="10"/>
  <c r="D7" i="10"/>
  <c r="C7" i="10"/>
  <c r="B7" i="10"/>
  <c r="F11" i="9"/>
  <c r="E11" i="9"/>
  <c r="D11" i="9"/>
  <c r="C11" i="9"/>
  <c r="B11" i="9"/>
  <c r="F15" i="8"/>
  <c r="E15" i="8"/>
  <c r="D15" i="8"/>
  <c r="C15" i="8"/>
  <c r="B15" i="8"/>
  <c r="F8" i="8"/>
  <c r="E8" i="8"/>
  <c r="D8" i="8"/>
  <c r="F11" i="5"/>
  <c r="E11" i="5"/>
  <c r="C11" i="5"/>
  <c r="B11" i="5"/>
  <c r="C12" i="13" l="1"/>
  <c r="D12" i="13"/>
  <c r="D16" i="14"/>
  <c r="E16" i="14"/>
  <c r="F16" i="14"/>
  <c r="F46" i="2"/>
  <c r="E46" i="2"/>
  <c r="D46" i="2"/>
  <c r="D47" i="2" s="1"/>
  <c r="C46" i="2"/>
  <c r="C47" i="2" s="1"/>
  <c r="B46" i="2"/>
  <c r="B47" i="2" s="1"/>
  <c r="F37" i="2"/>
  <c r="E37" i="2"/>
  <c r="D37" i="2"/>
  <c r="C37" i="2"/>
  <c r="B37" i="2"/>
  <c r="D29" i="2"/>
  <c r="F27" i="2"/>
  <c r="F29" i="2" s="1"/>
  <c r="E27" i="2"/>
  <c r="E29" i="2" s="1"/>
  <c r="D27" i="2"/>
  <c r="C27" i="2"/>
  <c r="C29" i="2" s="1"/>
  <c r="B27" i="2"/>
  <c r="B29" i="2" s="1"/>
  <c r="F21" i="2"/>
  <c r="E21" i="2"/>
  <c r="D21" i="2"/>
  <c r="C21" i="2"/>
  <c r="B21" i="2"/>
  <c r="F14" i="2"/>
  <c r="E14" i="2"/>
  <c r="D14" i="2"/>
  <c r="C14" i="2"/>
  <c r="B14" i="2"/>
  <c r="F7" i="1"/>
  <c r="F14" i="1" s="1"/>
  <c r="F19" i="1" s="1"/>
  <c r="F22" i="1" s="1"/>
  <c r="D7" i="1"/>
  <c r="D14" i="1" s="1"/>
  <c r="D19" i="1" s="1"/>
  <c r="D22" i="1" s="1"/>
  <c r="C7" i="1"/>
  <c r="C14" i="1" s="1"/>
  <c r="C19" i="1" s="1"/>
  <c r="C22" i="1" s="1"/>
  <c r="B7" i="1"/>
  <c r="B14" i="1" s="1"/>
  <c r="B19" i="1" s="1"/>
  <c r="B22" i="1" s="1"/>
  <c r="E6" i="1"/>
  <c r="E7" i="1" s="1"/>
  <c r="E14" i="1" s="1"/>
  <c r="E19" i="1" s="1"/>
  <c r="E22" i="1" s="1"/>
  <c r="D48" i="2" l="1"/>
  <c r="D22" i="2"/>
  <c r="E22" i="2"/>
  <c r="B22" i="2"/>
  <c r="E47" i="2"/>
  <c r="E48" i="2" s="1"/>
  <c r="F22" i="2"/>
  <c r="F47" i="2"/>
  <c r="C22" i="2"/>
  <c r="F48" i="2"/>
  <c r="C48" i="2"/>
  <c r="B48" i="2"/>
</calcChain>
</file>

<file path=xl/sharedStrings.xml><?xml version="1.0" encoding="utf-8"?>
<sst xmlns="http://schemas.openxmlformats.org/spreadsheetml/2006/main" count="590" uniqueCount="334">
  <si>
    <t>Выручка</t>
  </si>
  <si>
    <t>Себестоимость продаж</t>
  </si>
  <si>
    <t>Валовая прибыль</t>
  </si>
  <si>
    <t>Коммерческие расходы</t>
  </si>
  <si>
    <t>Общехозяйственные и административные расходы</t>
  </si>
  <si>
    <t>Доля в финансовых результатах ассоциированных организаций</t>
  </si>
  <si>
    <t>-</t>
  </si>
  <si>
    <t>Прочие операционные расходы</t>
  </si>
  <si>
    <t>Прочие операционные доходы</t>
  </si>
  <si>
    <t>Операционная прибыль</t>
  </si>
  <si>
    <t>Курсовые разницы</t>
  </si>
  <si>
    <t>Финансовые доходы</t>
  </si>
  <si>
    <t>Финансовые расходы</t>
  </si>
  <si>
    <t>Прибыль до налогообложения</t>
  </si>
  <si>
    <t>Расходы по налогу на прибыль</t>
  </si>
  <si>
    <t>Прибыль за год</t>
  </si>
  <si>
    <t>Прибыль и итого совокупный доход, относимый на:</t>
  </si>
  <si>
    <t>собственников материнской компании Группы</t>
  </si>
  <si>
    <t>неконтролирующие доли владения</t>
  </si>
  <si>
    <t>Итого совокупный доход за год</t>
  </si>
  <si>
    <t>Прибыль на акцию (базовая и разводная), в российских рублях)</t>
  </si>
  <si>
    <t>31 декабря 2019</t>
  </si>
  <si>
    <t>31 декабря 2020</t>
  </si>
  <si>
    <t>31 декабря 2021</t>
  </si>
  <si>
    <t>31 декабря 2022</t>
  </si>
  <si>
    <t>31 декабря 2023</t>
  </si>
  <si>
    <t xml:space="preserve">АКТИВЫ  </t>
  </si>
  <si>
    <t>Внеоборотные активы</t>
  </si>
  <si>
    <t>Активы в форме права пользования</t>
  </si>
  <si>
    <t>Гудвил</t>
  </si>
  <si>
    <t>Инвестиции а ассоциированные организации</t>
  </si>
  <si>
    <t>Прочие финансовые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</si>
  <si>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</si>
  <si>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</si>
  <si>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</si>
  <si>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</si>
  <si>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</si>
  <si>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</si>
  <si>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Прочие активы</t>
  </si>
  <si>
    <t>Итого оборотные активы</t>
  </si>
  <si>
    <t>Уставный капитал</t>
  </si>
  <si>
    <t>Нераспределенная прибыль</t>
  </si>
  <si>
    <t>Капитал собственников материнской компании Группы</t>
  </si>
  <si>
    <t>Неконтролирующие доли владения</t>
  </si>
  <si>
    <t>ИТОГО КАПИТАЛ</t>
  </si>
  <si>
    <t>ОБЯЗАТЕЛЬСТВА</t>
  </si>
  <si>
    <t>Долгосрочные обязательства</t>
  </si>
  <si>
    <t>Кредиты и займы</t>
  </si>
  <si>
    <t>Обязательства по аренде</t>
  </si>
  <si>
    <t>Отложенные налоговые обязательства</t>
  </si>
  <si>
    <t>Прочая долгосрочная кредиторская задолженность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</si>
  <si>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</si>
  <si>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</si>
  <si>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</si>
  <si>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Кредиторская задолженность по налогу на прибыль</t>
  </si>
  <si>
    <t>Кредиторская задолженность по прочим налогам</t>
  </si>
  <si>
    <t>Резервы</t>
  </si>
  <si>
    <t>Итого краткосрочные обязательства</t>
  </si>
  <si>
    <t>ИТОГО ОБЯЗАТЕЛЬСТВА</t>
  </si>
  <si>
    <t>ИТОГО ОБЯЗАТЕЛЬСТВА И КАПИТАЛ</t>
  </si>
  <si>
    <t>Земельные участки</t>
  </si>
  <si>
    <t>Здания и сооружения</t>
  </si>
  <si>
    <t>Прочее</t>
  </si>
  <si>
    <t>Незавершенное строительство</t>
  </si>
  <si>
    <t>Итого</t>
  </si>
  <si>
    <t>Комплектующие и полуфабрикаты</t>
  </si>
  <si>
    <t>Сырье и материалы</t>
  </si>
  <si>
    <t>Готовая продукция</t>
  </si>
  <si>
    <t>Незавершенное производство</t>
  </si>
  <si>
    <t>Товары для перепродажи</t>
  </si>
  <si>
    <t>Прочие материалы</t>
  </si>
  <si>
    <t>Резерв под снижение стоимости до чистой цены реализации</t>
  </si>
  <si>
    <t>ДВИЖЕНИЕ ДЕНЕЖНЫХ СРЕДСТВ ОТ ОПЕРАЦИОННОЙ ДЕЯТЕЛЬНОСТИ</t>
  </si>
  <si>
    <t>Корректировки на:</t>
  </si>
  <si>
    <t>Амортизация основных средств, активов в форме права пользования и нематериальных активов</t>
  </si>
  <si>
    <t>Списание дебиторской задолженности и изменение резервов по ожидаемым кредитным убыткам</t>
  </si>
  <si>
    <t>Убыток от выбытия основных средств и нематериальных активов</t>
  </si>
  <si>
    <t>Списание запасов и изменение резервов под обесценение запасов</t>
  </si>
  <si>
    <t>Списание кредиторской задолженности</t>
  </si>
  <si>
    <t>Изменение прочих резервов</t>
  </si>
  <si>
    <t>Изменения в оборотном капитале</t>
  </si>
  <si>
    <t>Увеличение запасов</t>
  </si>
  <si>
    <t>Увеличение / (уменьшение) прочих активов</t>
  </si>
  <si>
    <t>Увеличение торговой дебиторской задолженности</t>
  </si>
  <si>
    <t>Увеличение кредиторской задолженности по налогам</t>
  </si>
  <si>
    <t>Увеличение / (уменьшение) кредиторской задолженности по основной деятельности и прочей кредиторской задолженности</t>
  </si>
  <si>
    <t>Увеличение / (уменьшение) отложенного дохода по государственном субсидиям</t>
  </si>
  <si>
    <t>Налог на прибыль уплаченный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</si>
  <si>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</si>
  <si>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</si>
  <si>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</si>
  <si>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</si>
  <si>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Выплаты в связи с приобретением, созданием, модернизацией, реконструкцией и подготовкой к использованию основных средств</t>
  </si>
  <si>
    <t>Поступления от выбытия основных средств</t>
  </si>
  <si>
    <t>Выплаты в связи с приобретением и созданием нематериальных активов</t>
  </si>
  <si>
    <t>Инвестиции в долговые ценные бумаги</t>
  </si>
  <si>
    <t>Займы выданные</t>
  </si>
  <si>
    <t>Погашение основной суммы займов выданных</t>
  </si>
  <si>
    <t>Приобретение дочерней компании</t>
  </si>
  <si>
    <t>Вложения в ассоциированные организации</t>
  </si>
  <si>
    <t>Чистые денежные средства, направленные на инвестиционную деятельность</t>
  </si>
  <si>
    <t>ДВИЖЕНИЕ ДЕНЕЖНЫХ СРЕДСТВ ОТ ФИНАНСОВОЙ ДЕЯТЕЛЬНОСТИ</t>
  </si>
  <si>
    <t>Поступления основной суммы кредитов и займов</t>
  </si>
  <si>
    <t>Погашение основной суммы кредитов и займов</t>
  </si>
  <si>
    <t>Погашение обязательств по аренде</t>
  </si>
  <si>
    <t>Выплаты в связи с приобретением собственных акций</t>
  </si>
  <si>
    <t>Прочее распределение капитала в пользу собственников</t>
  </si>
  <si>
    <t>Дивиденды</t>
  </si>
  <si>
    <t>Чистые денежные средства, полученные от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</si>
  <si>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</si>
  <si>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ЭКВИВАЛЕНТЫ, начало года</t>
  </si>
  <si>
    <t>Влияние изменений курса иностранной валюты на остатки денежных средств в иностранной валюте</t>
  </si>
  <si>
    <t>ДЕНЕЖНЫЕ СРЕДСТВА И ИХ ЭКВИВАЛЕНТЫ, конец года</t>
  </si>
  <si>
    <t>Государственные субсидии, связанные с приобретением оборудования</t>
  </si>
  <si>
    <t>Баланс на 31 декабря 2021 года</t>
  </si>
  <si>
    <t>Влияние исправления ошибок (Примечание 6)</t>
  </si>
  <si>
    <t>Баланс на 31 декабря 2021 года (Пересмотрено)*</t>
  </si>
  <si>
    <t>Прибыли или убытки и прочий совокупный доход</t>
  </si>
  <si>
    <t>Прибыль за год (Пересмотрено)</t>
  </si>
  <si>
    <t>Операции с собственниками</t>
  </si>
  <si>
    <t>Признание дополнительной неконтрольной доли участия в результате приобретения дочерних компаний (Пересмотрено)</t>
  </si>
  <si>
    <t>Итого операции с собственниками</t>
  </si>
  <si>
    <t>Баланс на 31 декабря 2022 года (Пересмотрено)</t>
  </si>
  <si>
    <t>Собственные акции, приобретенные в течение года</t>
  </si>
  <si>
    <t>Баланс на 31 декабря 2023 года</t>
  </si>
  <si>
    <t>Выкупленные собственные акции</t>
  </si>
  <si>
    <t>Итого капитал</t>
  </si>
  <si>
    <t>Основные средства</t>
  </si>
  <si>
    <t>Нематериальные активы</t>
  </si>
  <si>
    <t>Отложенные налоговые активы</t>
  </si>
  <si>
    <t xml:space="preserve">КАПИТАЛ  </t>
  </si>
  <si>
    <t>Отложенный доход по государственным субсидиям</t>
  </si>
  <si>
    <t>Выручка о продажи лекарственных средств</t>
  </si>
  <si>
    <t>Выручка от продажи органических веществ и полуфабрикатов</t>
  </si>
  <si>
    <t>Выручка от продажи биологически активных добавок</t>
  </si>
  <si>
    <t>Продукция сторонних производители</t>
  </si>
  <si>
    <t>Прочая выручка</t>
  </si>
  <si>
    <t>Итого выручка</t>
  </si>
  <si>
    <t>Фармацевтические препараты собственного производства</t>
  </si>
  <si>
    <t>Выручка от продажи лекарственных средств и субстанций</t>
  </si>
  <si>
    <t>Расходы на рекламу и маркетинг</t>
  </si>
  <si>
    <t>Начисление резерва под ожидаемые кредитные убытки (Резерв под ожидаемые кредитные убытки)</t>
  </si>
  <si>
    <t>Заработная плата и социальные отчисления</t>
  </si>
  <si>
    <t>Исследования и мониторинг рынка</t>
  </si>
  <si>
    <t>Транспортные расходы и расходы на аренду склада</t>
  </si>
  <si>
    <t>Командировочные расходы</t>
  </si>
  <si>
    <t>Амортизация нематериальных активов</t>
  </si>
  <si>
    <t>Амортизация основных средств и активов в форме права пользования</t>
  </si>
  <si>
    <t>Профессиональные услуги</t>
  </si>
  <si>
    <t>Командировочные и представительские расходы</t>
  </si>
  <si>
    <t>Прочие налоги</t>
  </si>
  <si>
    <t>Банковские расходы</t>
  </si>
  <si>
    <t>Коммунальные расходы</t>
  </si>
  <si>
    <t>Ремонт и техническое обслуживание офиса</t>
  </si>
  <si>
    <t>Аудит финансовой отчетности</t>
  </si>
  <si>
    <t>Расходы на связь</t>
  </si>
  <si>
    <t>Канцтовары и прочие расходные материалы</t>
  </si>
  <si>
    <t>Расходы по услугам управления</t>
  </si>
  <si>
    <t>Государственные субсидии</t>
  </si>
  <si>
    <t>Доходы от оприходования запасов, полученных в результате выбытия основных средств</t>
  </si>
  <si>
    <t>Прочие доходы</t>
  </si>
  <si>
    <t>Убыток от выбытия основных средств / нематериальных активов</t>
  </si>
  <si>
    <t>Пени и штрафы по налогам и сборам</t>
  </si>
  <si>
    <t>Начисление резерва по судебным искам</t>
  </si>
  <si>
    <t>Резерв по налоговым расходам</t>
  </si>
  <si>
    <t>Прочие расходы</t>
  </si>
  <si>
    <t>Процентные доходы</t>
  </si>
  <si>
    <t>Проценты, начисленные по кредитам и займам</t>
  </si>
  <si>
    <t>из них капитализировано в состав ОС</t>
  </si>
  <si>
    <t>Проценты по аренде</t>
  </si>
  <si>
    <t>Процентный расход по факторингу</t>
  </si>
  <si>
    <t>(Доход) / расход по отложенному налогу на прибыль</t>
  </si>
  <si>
    <t>Расход по текущему налогу на прибыль</t>
  </si>
  <si>
    <t>Расход по налогу на сверхприбыль</t>
  </si>
  <si>
    <t>Торговая кредиторская задолженность</t>
  </si>
  <si>
    <t>Балансовая стоимость на 1 января 2021 года</t>
  </si>
  <si>
    <t>Первоначальная стоимость на 1 января 2021 года</t>
  </si>
  <si>
    <t>Поступления</t>
  </si>
  <si>
    <t>Перевод из одной категории в другую</t>
  </si>
  <si>
    <t>Перевод из актива в форме права пользования</t>
  </si>
  <si>
    <t>Выбытия</t>
  </si>
  <si>
    <t>Первоначальная стоимость на 31 декабря 2021 года</t>
  </si>
  <si>
    <t>Накопленная амортизация на 1 января 2021 года</t>
  </si>
  <si>
    <t>Амортизационные отчисления</t>
  </si>
  <si>
    <t>Накопленная амортизация по выбытиям</t>
  </si>
  <si>
    <t>Накопленная амортизация на 31 декабря 2021 года</t>
  </si>
  <si>
    <t>Балансовая стоимость на 31 декабря 2021 года</t>
  </si>
  <si>
    <t>Первоначальная стоимость на 1 января 2022 года</t>
  </si>
  <si>
    <t>Поступление основных средств от приобретения дочерней компании</t>
  </si>
  <si>
    <t>Первоначальная стоимость на 31 декабря 2022 года</t>
  </si>
  <si>
    <t>Накопленная амортизация на 1 января 2022 года</t>
  </si>
  <si>
    <t>Накопленная амортизация на 31 декабря 2022 года</t>
  </si>
  <si>
    <t>Балансовая стоимость на 31 декабря 2022 года</t>
  </si>
  <si>
    <t>Первоначальная стоимость на 1 января 2023 года</t>
  </si>
  <si>
    <t>Реклассификация</t>
  </si>
  <si>
    <t>Первоначальная стоимость на 31 декабря 2023 года</t>
  </si>
  <si>
    <t>Накопленная амортизация на 1 января 2023 года</t>
  </si>
  <si>
    <t>Накопленная амортизация на 31 декабря 2023 года</t>
  </si>
  <si>
    <t>Балансовая стоимость на 31 декабря 2023 года</t>
  </si>
  <si>
    <t>Машины и оборудование</t>
  </si>
  <si>
    <t>Торговая дебиторская задолженность</t>
  </si>
  <si>
    <t>Прочая дебиторская задолженность</t>
  </si>
  <si>
    <t>Минус: резерв под ожидаемые кредитные убытки</t>
  </si>
  <si>
    <t>Авансы поставщикам</t>
  </si>
  <si>
    <t>НДС к возмещению</t>
  </si>
  <si>
    <t>Дебиторская задолженность по прочим налогам</t>
  </si>
  <si>
    <t>Кредиторская задолженность по капитальным вложениям</t>
  </si>
  <si>
    <t>Задолженность компании по приобретению дочерней компании</t>
  </si>
  <si>
    <t>Прочие обязательства</t>
  </si>
  <si>
    <t>Начисленные обязательства по отпускам</t>
  </si>
  <si>
    <t>Начисленные расходы по выплате вознаграждения персоналу</t>
  </si>
  <si>
    <t>Задолженность по социальным взносам</t>
  </si>
  <si>
    <t>Авансы полученные</t>
  </si>
  <si>
    <t>Обязательства по оплате труда, текущие</t>
  </si>
  <si>
    <t>Обязательства перед акционерами по прочим распределениям</t>
  </si>
  <si>
    <t>Деньги в кассе и остатки на банковских счетах в рублях</t>
  </si>
  <si>
    <t>Банковские депозиты в рублях</t>
  </si>
  <si>
    <t>Остатки денежных средств на банковских счетах в долларах США</t>
  </si>
  <si>
    <t>Деньги в кассе и остатки на банковских счетах в прочей валюте</t>
  </si>
  <si>
    <t>Баланс на 1 января 2019 года</t>
  </si>
  <si>
    <t>Выплата дивидендов</t>
  </si>
  <si>
    <t>Баланс на 31 декабря 2019 года</t>
  </si>
  <si>
    <t>Баланс на 31 декабря 2020 года</t>
  </si>
  <si>
    <t>Приобретение неконтролирующей доли</t>
  </si>
  <si>
    <t>Изменение структуры Группы</t>
  </si>
  <si>
    <t>Итого коммерческие расходы</t>
  </si>
  <si>
    <t>Расходы на сырье и материалы, включая комплектующие и полуфабрикаты</t>
  </si>
  <si>
    <t>Амортизация основных средств</t>
  </si>
  <si>
    <t>Стоимость приобретенных активов для перепродажи</t>
  </si>
  <si>
    <t>Услуги по переработке</t>
  </si>
  <si>
    <t>Коммунальные услуги</t>
  </si>
  <si>
    <t>Транспортно-заготовительные расходы</t>
  </si>
  <si>
    <t>Списание запасов, отраженное в составе расходов</t>
  </si>
  <si>
    <t>Изменение резерва под обесценение стоимости запасов</t>
  </si>
  <si>
    <t>Изменение остатков готовой продукции и незавершенного производства</t>
  </si>
  <si>
    <t>Итого себестоимость продаж</t>
  </si>
  <si>
    <t>Итого общие и административные расходы</t>
  </si>
  <si>
    <t>Итого прочие операционные доходы</t>
  </si>
  <si>
    <t>Итого прочие операционные расходы</t>
  </si>
  <si>
    <t>Доходы, признанные по судебным решениям</t>
  </si>
  <si>
    <t>Итого финансовые доходы</t>
  </si>
  <si>
    <t>Итого финансовые расходы</t>
  </si>
  <si>
    <t>Итого расход по налогу на прибыль</t>
  </si>
  <si>
    <t>Балансовая стоимость на 1 января 2019 года</t>
  </si>
  <si>
    <t>Первоначальная стоимость на 1 января 2019 года</t>
  </si>
  <si>
    <t>Первоначальная стоимость на 31 декабря 2019 года</t>
  </si>
  <si>
    <t>Накопленная амортизация на 1 января 2019 года</t>
  </si>
  <si>
    <t>Накопленная амортизация на 31 декабря 2019 года</t>
  </si>
  <si>
    <t>Балансовая стоимость на 31 декабря 2019 года</t>
  </si>
  <si>
    <t>Первоначальная стоимость на 1 января 2020 года</t>
  </si>
  <si>
    <t>Первоначальная стоимость на 31 декабря 2020 года</t>
  </si>
  <si>
    <t>Накопленная амортизация на 1 января 2020 года</t>
  </si>
  <si>
    <t>Накопленная амортизация на 31 декабря 2020 года</t>
  </si>
  <si>
    <t>Балансовая стоимость на 31 декабря 2020 года</t>
  </si>
  <si>
    <t>Итого запасы</t>
  </si>
  <si>
    <t>Итого торговая и прочая дебиторская задолженность</t>
  </si>
  <si>
    <t>Итого финансовые активы в составе дебиторской задолженности</t>
  </si>
  <si>
    <t>Итого нефинансовые активы в составе дебиторской задолженности</t>
  </si>
  <si>
    <t>Итого торговая и прочая кредиторская задолженность</t>
  </si>
  <si>
    <t>Итого нефинансовые обязательства в составе кредиторской задолженности</t>
  </si>
  <si>
    <t>Итого финансовые обязательства в составе кредиторской задолженности</t>
  </si>
  <si>
    <t>Итого денежные средства и их эквиваленты</t>
  </si>
  <si>
    <t>Права на продукты</t>
  </si>
  <si>
    <t>Товарные знаки</t>
  </si>
  <si>
    <t>Отношения с клиентами</t>
  </si>
  <si>
    <t>Затраты на разработки</t>
  </si>
  <si>
    <t>Прочие НМА</t>
  </si>
  <si>
    <t>Поступление НМА от приобретения дочерней компании</t>
  </si>
  <si>
    <t>Итого кредиты и займы</t>
  </si>
  <si>
    <t>Банковские кредиты</t>
  </si>
  <si>
    <t>Облигации</t>
  </si>
  <si>
    <t>Прочие кредиты и займы</t>
  </si>
  <si>
    <t>Номинальная % ставка</t>
  </si>
  <si>
    <r>
      <t>ЭПС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</si>
  <si>
    <t>Срок погашения</t>
  </si>
  <si>
    <t>Краткосрочные</t>
  </si>
  <si>
    <t>Долгосрочные</t>
  </si>
  <si>
    <t>1 ЭПС представляет собой эффективную процентную ставку по кредитам и займам, не погашенным на конец года</t>
  </si>
  <si>
    <t>* Номинальная % ставка, ЭПС указаны на 31.12.2023</t>
  </si>
  <si>
    <t>9,45% - 12,05%</t>
  </si>
  <si>
    <t>12,5% - КС ЦБ РФ + 2 п.п.</t>
  </si>
  <si>
    <t>1% - 12,05%</t>
  </si>
  <si>
    <t>2024-2026</t>
  </si>
  <si>
    <t>2024-2030</t>
  </si>
  <si>
    <t>ИТОГО АКТИВЫ</t>
  </si>
  <si>
    <t>Содержание:</t>
  </si>
  <si>
    <t>1. Основные финансовые отчеты:</t>
  </si>
  <si>
    <t>- PL (Отчет о прибылях и убытках)</t>
  </si>
  <si>
    <t>- CE (Отчет об изменениях в капитале)</t>
  </si>
  <si>
    <t>- CF (Отчет о движении денежных средств)</t>
  </si>
  <si>
    <t>2. Детализация по доходам и расходам</t>
  </si>
  <si>
    <t>3. Детализация по активам и обязательствам</t>
  </si>
  <si>
    <t>* В 2023 финансовом году был проведен рестейтмент отчетности 2022 и 2021 финансовых годов.</t>
  </si>
  <si>
    <t>- Выручка</t>
  </si>
  <si>
    <t>- Себестоимость</t>
  </si>
  <si>
    <t>- Коммерческие расходы</t>
  </si>
  <si>
    <t>- Административные расходы</t>
  </si>
  <si>
    <t>- Прочие доходы и расходы</t>
  </si>
  <si>
    <t>- Финансовые доходы и расходы</t>
  </si>
  <si>
    <t>- Налог на прибыль</t>
  </si>
  <si>
    <t>- ОС (Основные средства)</t>
  </si>
  <si>
    <t>- НМА (Нематериальные активы)</t>
  </si>
  <si>
    <t>- Запасы</t>
  </si>
  <si>
    <t>- КЗ (Кредиторская задолженность)</t>
  </si>
  <si>
    <t>- ДЗ (Дебиторская задолженность)</t>
  </si>
  <si>
    <t>- ДС (Денежные средства)</t>
  </si>
  <si>
    <t>- КиЗ (Кредиты и займы)</t>
  </si>
  <si>
    <t>Контакты IR</t>
  </si>
  <si>
    <t>ir@promomed.pro</t>
  </si>
  <si>
    <t>Единицы измерения: тыс руб.</t>
  </si>
  <si>
    <t>← Обратно к содержанию</t>
  </si>
  <si>
    <t>ОСНОВНЫЕ СРЕДСТВА</t>
  </si>
  <si>
    <t>КРЕЛИТЫ И ЗАЙМЫ</t>
  </si>
  <si>
    <t>ОТЧЕТ О ПРИБЫЛЯХ И УБЫТКАХ</t>
  </si>
  <si>
    <t>БАЛАНСОВЫЙ ОТЧЕТ</t>
  </si>
  <si>
    <t>- BS (Балансовый отчет)</t>
  </si>
  <si>
    <t>ОТЧЕТ ОБ ИЗМЕНЕНИЯХ В КАПИТАЛЕ</t>
  </si>
  <si>
    <t>ОТЧЕТ О ДВИЖЕНИИ ДЕНЕЖНЫХ СРЕДСТВ</t>
  </si>
  <si>
    <t>ВЫРУЧКА</t>
  </si>
  <si>
    <t>СЕБЕСТОИМОСТЬ</t>
  </si>
  <si>
    <t>КОММЕРЧЕСКИЕ РАСХОДЫ</t>
  </si>
  <si>
    <t>АДМИНИСТРАТИВНЫЕ РАСХОДЫ</t>
  </si>
  <si>
    <t>ПРОЧИЕ ДОХОДЫ И РАСХОДЫ</t>
  </si>
  <si>
    <t>ФИНАНСОВЫЕ ДОХОДЫ И РАСХОДЫ</t>
  </si>
  <si>
    <t>НАЛОГ НА ПРИБЫЛЬ</t>
  </si>
  <si>
    <t>НЕМАТЕРИАЛЬНЫЕ АКТИВЫ</t>
  </si>
  <si>
    <t>ЗАПАСЫ</t>
  </si>
  <si>
    <t>КРЕДИТОРСКАЯ ЗАДОЛЖЕННОСТЬ</t>
  </si>
  <si>
    <t>ДЕБИТОРСКАЯ ЗАДОЛЖЕННОСТЬ</t>
  </si>
  <si>
    <t>ДЕНЕЖНЫЕ СРЕДСТВА</t>
  </si>
  <si>
    <t>* Единицы измерения: тыс. руб.</t>
  </si>
  <si>
    <t>Единицы измерения: тыс. руб.</t>
  </si>
  <si>
    <t>+7 495 640 25 28</t>
  </si>
  <si>
    <t>Финансовая отчетность по МСФО 2019-2023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</si>
</sst>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FF0000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rgb="FF0070C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20"/>
      <color theme="10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 indent="2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3" fillId="0" borderId="0" xfId="0" quotePrefix="1" applyFont="1"/>
    <xf numFmtId="0" fontId="16" fillId="0" borderId="0" xfId="1" quotePrefix="1" applyFont="1"/>
    <xf numFmtId="0" fontId="0" fillId="0" borderId="2" xfId="0" applyBorder="1"/>
    <xf numFmtId="0" fontId="16" fillId="0" borderId="0" xfId="1" applyFont="1"/>
    <xf numFmtId="0" fontId="17" fillId="0" borderId="0" xfId="0" applyFont="1" applyAlignment="1">
      <alignment vertical="center" wrapText="1"/>
    </xf>
    <xf numFmtId="0" fontId="15" fillId="0" borderId="0" xfId="1" applyAlignment="1">
      <alignment horizontal="right"/>
    </xf>
    <xf numFmtId="0" fontId="18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183697</xdr:colOff>
      <xdr:row>1</xdr:row>
      <xdr:rowOff>19051</xdr:rowOff>
    </xdr:from>
    <xdr:to>
      <xdr:col>4</xdr:col>
      <xdr:colOff>806371</xdr:colOff>
      <xdr:row>6</xdr:row>
      <xdr:rowOff>21902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37D0B-1E47-4008-E9E2-F06711B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97" y="223158"/>
          <a:ext cx="3653517" cy="102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68036</xdr:rowOff>
    </xdr:from>
    <xdr:to>
      <xdr:col>0</xdr:col>
      <xdr:colOff>1614379</xdr:colOff>
      <xdr:row>0</xdr:row>
      <xdr:rowOff>491391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091B03-6037-4504-AE6B-260F3C2E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036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54428</xdr:rowOff>
    </xdr:from>
    <xdr:to>
      <xdr:col>0</xdr:col>
      <xdr:colOff>1587165</xdr:colOff>
      <xdr:row>0</xdr:row>
      <xdr:rowOff>477783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03DADD-FC21-4667-99ED-ABFEFCD6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54428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54429</xdr:rowOff>
    </xdr:from>
    <xdr:to>
      <xdr:col>0</xdr:col>
      <xdr:colOff>1587165</xdr:colOff>
      <xdr:row>0</xdr:row>
      <xdr:rowOff>477784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4339C-BE34-4E2C-9609-3DDC81DF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54429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95250</xdr:rowOff>
    </xdr:from>
    <xdr:to>
      <xdr:col>0</xdr:col>
      <xdr:colOff>1655201</xdr:colOff>
      <xdr:row>0</xdr:row>
      <xdr:rowOff>518605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807E5-1543-4898-B28E-F3C3DA52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95250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95250</xdr:rowOff>
    </xdr:from>
    <xdr:to>
      <xdr:col>0</xdr:col>
      <xdr:colOff>1682415</xdr:colOff>
      <xdr:row>0</xdr:row>
      <xdr:rowOff>518605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7BDAD-5CA1-49B0-8530-DBBE1F4E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95250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68036</xdr:rowOff>
    </xdr:from>
    <xdr:to>
      <xdr:col>0</xdr:col>
      <xdr:colOff>1587165</xdr:colOff>
      <xdr:row>0</xdr:row>
      <xdr:rowOff>491391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79BAF-15EE-42A7-BED0-114D379D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68036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1627986</xdr:colOff>
      <xdr:row>0</xdr:row>
      <xdr:rowOff>477783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A8B8DB-EAA4-4CAC-B1B2-6BDB81A0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4428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68036</xdr:rowOff>
    </xdr:from>
    <xdr:to>
      <xdr:col>0</xdr:col>
      <xdr:colOff>1587165</xdr:colOff>
      <xdr:row>0</xdr:row>
      <xdr:rowOff>491391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9F77AC-3175-4858-AF33-6AE1F8E3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68036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54428</xdr:rowOff>
    </xdr:from>
    <xdr:to>
      <xdr:col>0</xdr:col>
      <xdr:colOff>1587164</xdr:colOff>
      <xdr:row>0</xdr:row>
      <xdr:rowOff>477783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FFE91-BF93-44F2-84B2-E305CC05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54428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81642</xdr:rowOff>
    </xdr:from>
    <xdr:to>
      <xdr:col>0</xdr:col>
      <xdr:colOff>1668808</xdr:colOff>
      <xdr:row>0</xdr:row>
      <xdr:rowOff>504997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294807-BC7A-484F-9344-0F8E8FA8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81642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40705</xdr:colOff>
      <xdr:row>0</xdr:row>
      <xdr:rowOff>24424</xdr:rowOff>
    </xdr:from>
    <xdr:to>
      <xdr:col>0</xdr:col>
      <xdr:colOff>1559834</xdr:colOff>
      <xdr:row>0</xdr:row>
      <xdr:rowOff>439615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EE58AD-C9BA-4E93-8BC6-04C480B2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05" y="24424"/>
          <a:ext cx="1519129" cy="41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40705</xdr:colOff>
      <xdr:row>0</xdr:row>
      <xdr:rowOff>24424</xdr:rowOff>
    </xdr:from>
    <xdr:to>
      <xdr:col>0</xdr:col>
      <xdr:colOff>1559834</xdr:colOff>
      <xdr:row>0</xdr:row>
      <xdr:rowOff>447779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F2A656-6DFD-4F16-9C88-C1F08946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05" y="24424"/>
          <a:ext cx="1519129" cy="41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33420</xdr:colOff>
      <xdr:row>0</xdr:row>
      <xdr:rowOff>33420</xdr:rowOff>
    </xdr:from>
    <xdr:to>
      <xdr:col>0</xdr:col>
      <xdr:colOff>1552549</xdr:colOff>
      <xdr:row>0</xdr:row>
      <xdr:rowOff>456775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A2B145-C3C4-4773-8CFD-0C1165D6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0" y="33420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93528</xdr:colOff>
      <xdr:row>0</xdr:row>
      <xdr:rowOff>39277</xdr:rowOff>
    </xdr:from>
    <xdr:to>
      <xdr:col>0</xdr:col>
      <xdr:colOff>1612657</xdr:colOff>
      <xdr:row>0</xdr:row>
      <xdr:rowOff>462632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17CC2F-791F-4FAE-A2E8-BC97636E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28" y="39277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54429</xdr:rowOff>
    </xdr:from>
    <xdr:to>
      <xdr:col>0</xdr:col>
      <xdr:colOff>1600772</xdr:colOff>
      <xdr:row>0</xdr:row>
      <xdr:rowOff>477784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215DA1-AB8E-4F96-BFC8-3C59E68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54429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40821</xdr:rowOff>
    </xdr:from>
    <xdr:to>
      <xdr:col>0</xdr:col>
      <xdr:colOff>1614379</xdr:colOff>
      <xdr:row>0</xdr:row>
      <xdr:rowOff>464176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D7B52-42E7-49F5-B2EF-3702140B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21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40821</xdr:rowOff>
    </xdr:from>
    <xdr:to>
      <xdr:col>0</xdr:col>
      <xdr:colOff>1627986</xdr:colOff>
      <xdr:row>0</xdr:row>
      <xdr:rowOff>464176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374AA-CB54-4E65-8C0E-9D186243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40821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40822</xdr:rowOff>
    </xdr:from>
    <xdr:to>
      <xdr:col>0</xdr:col>
      <xdr:colOff>1573558</xdr:colOff>
      <xdr:row>0</xdr:row>
      <xdr:rowOff>464177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8EBCB-EC2F-4762-8761-1BE2798D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40822"/>
          <a:ext cx="1519129" cy="42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r@promomed.pr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CF23-0542-4532-B9AB-6E7A49234380}">
  <dimension ref="C8:J43"/>
  <sheetViews>
    <sheetView showGridLines="0" tabSelected="1" zoomScale="58" zoomScaleNormal="70" workbookViewId="0"/>
  </sheetViews>
  <sheetFormatPr defaultRowHeight="15.5" x14ac:dyDescent="0.35"/>
  <cols>
    <col min="4" max="4" width="13" bestFit="1" customWidth="1"/>
    <col min="5" max="5" width="13.25" bestFit="1" customWidth="1"/>
  </cols>
  <sheetData>
    <row r="8" spans="3:5" ht="26" x14ac:dyDescent="0.6">
      <c r="C8" s="79" t="s">
        <v>333</v>
      </c>
    </row>
    <row r="10" spans="3:5" ht="26" x14ac:dyDescent="0.6">
      <c r="D10" s="78" t="s">
        <v>330</v>
      </c>
    </row>
    <row r="12" spans="3:5" ht="26" x14ac:dyDescent="0.6">
      <c r="D12" s="78" t="s">
        <v>292</v>
      </c>
    </row>
    <row r="14" spans="3:5" ht="26" x14ac:dyDescent="0.6">
      <c r="C14" s="79" t="s">
        <v>285</v>
      </c>
    </row>
    <row r="15" spans="3:5" ht="26" x14ac:dyDescent="0.6">
      <c r="D15" s="78" t="s">
        <v>286</v>
      </c>
    </row>
    <row r="16" spans="3:5" ht="26" x14ac:dyDescent="0.6">
      <c r="E16" s="81" t="s">
        <v>287</v>
      </c>
    </row>
    <row r="17" spans="4:5" ht="26" x14ac:dyDescent="0.6">
      <c r="E17" s="81" t="s">
        <v>315</v>
      </c>
    </row>
    <row r="18" spans="4:5" ht="26" x14ac:dyDescent="0.6">
      <c r="E18" s="81" t="s">
        <v>288</v>
      </c>
    </row>
    <row r="19" spans="4:5" ht="26" x14ac:dyDescent="0.6">
      <c r="E19" s="81" t="s">
        <v>289</v>
      </c>
    </row>
    <row r="20" spans="4:5" ht="26" x14ac:dyDescent="0.6">
      <c r="D20" s="78" t="s">
        <v>290</v>
      </c>
    </row>
    <row r="21" spans="4:5" ht="26" x14ac:dyDescent="0.6">
      <c r="E21" s="81" t="s">
        <v>293</v>
      </c>
    </row>
    <row r="22" spans="4:5" ht="26" x14ac:dyDescent="0.6">
      <c r="E22" s="81" t="s">
        <v>294</v>
      </c>
    </row>
    <row r="23" spans="4:5" ht="26" x14ac:dyDescent="0.6">
      <c r="E23" s="81" t="s">
        <v>295</v>
      </c>
    </row>
    <row r="24" spans="4:5" ht="26" x14ac:dyDescent="0.6">
      <c r="E24" s="81" t="s">
        <v>296</v>
      </c>
    </row>
    <row r="25" spans="4:5" ht="26" x14ac:dyDescent="0.6">
      <c r="E25" s="81" t="s">
        <v>297</v>
      </c>
    </row>
    <row r="26" spans="4:5" ht="26" x14ac:dyDescent="0.6">
      <c r="E26" s="81" t="s">
        <v>298</v>
      </c>
    </row>
    <row r="27" spans="4:5" ht="26" x14ac:dyDescent="0.6">
      <c r="E27" s="81" t="s">
        <v>299</v>
      </c>
    </row>
    <row r="28" spans="4:5" ht="26" x14ac:dyDescent="0.6">
      <c r="D28" s="78" t="s">
        <v>291</v>
      </c>
    </row>
    <row r="29" spans="4:5" ht="26" x14ac:dyDescent="0.6">
      <c r="E29" s="81" t="s">
        <v>300</v>
      </c>
    </row>
    <row r="30" spans="4:5" ht="26" x14ac:dyDescent="0.6">
      <c r="E30" s="81" t="s">
        <v>301</v>
      </c>
    </row>
    <row r="31" spans="4:5" ht="26" x14ac:dyDescent="0.6">
      <c r="E31" s="81" t="s">
        <v>302</v>
      </c>
    </row>
    <row r="32" spans="4:5" ht="26" x14ac:dyDescent="0.6">
      <c r="E32" s="81" t="s">
        <v>303</v>
      </c>
    </row>
    <row r="33" spans="3:10" ht="26" x14ac:dyDescent="0.6">
      <c r="E33" s="81" t="s">
        <v>304</v>
      </c>
    </row>
    <row r="34" spans="3:10" ht="26" x14ac:dyDescent="0.6">
      <c r="E34" s="81" t="s">
        <v>305</v>
      </c>
    </row>
    <row r="35" spans="3:10" ht="26" x14ac:dyDescent="0.6">
      <c r="E35" s="81" t="s">
        <v>306</v>
      </c>
    </row>
    <row r="37" spans="3:10" x14ac:dyDescent="0.35">
      <c r="C37" s="82"/>
      <c r="D37" s="82"/>
      <c r="E37" s="82"/>
      <c r="F37" s="82"/>
      <c r="G37" s="82"/>
      <c r="H37" s="82"/>
      <c r="I37" s="82"/>
      <c r="J37" s="82"/>
    </row>
    <row r="39" spans="3:10" ht="26" x14ac:dyDescent="0.6">
      <c r="C39" s="79" t="s">
        <v>307</v>
      </c>
    </row>
    <row r="41" spans="3:10" ht="26" x14ac:dyDescent="0.6">
      <c r="C41" s="83" t="s">
        <v>308</v>
      </c>
    </row>
    <row r="43" spans="3:10" ht="26" x14ac:dyDescent="0.6">
      <c r="C43" s="80" t="s">
        <v>332</v>
      </c>
    </row>
  </sheetData>
  <hyperlinks>
    <hyperlink ref="E16" location="PL!A1" display="- PL (Отчет о прибылях и убытках)" xr:uid="{1A7B54AC-C067-4EA5-88A7-9F8F1F6A6308}"/>
    <hyperlink ref="E17" location="BS!A1" display="- BS (Баланс)" xr:uid="{1B01FAAF-B802-4D0D-818B-4CA3FF24FA89}"/>
    <hyperlink ref="E18" location="CE!A1" display="- CE (Отчет об изменениях в капитале)" xr:uid="{85680555-5BCB-40D5-9295-62DF6EDAD8B1}"/>
    <hyperlink ref="E19" location="CF!A1" display="- CF (Отчет о движении денежных средств)" xr:uid="{319992B2-CEB0-41F3-ADD7-1577B68A1945}"/>
    <hyperlink ref="E21" location="Выручка!A1" display="- Выручка" xr:uid="{39E9B836-AC6C-430E-BE01-50CE0F03290A}"/>
    <hyperlink ref="E22" location="Себестоимость!A1" display="- Себестоимость" xr:uid="{A0DD067B-A254-4494-8152-B6F1A66BA97A}"/>
    <hyperlink ref="E23" location="'Коммерческие расходы'!A1" display="- Коммерческие расходы" xr:uid="{9C4B531C-B0A5-4F91-B635-FFF149DA416A}"/>
    <hyperlink ref="E24" location="'Административые расходы'!A1" display="- Административные расходы" xr:uid="{940C1995-D4AC-4CCA-97A8-D89EB9A1363E}"/>
    <hyperlink ref="E25" location="'Прочие ДиР'!A1" display="- Прочие доходы и расходы" xr:uid="{BA01AC77-F1CB-45B7-AA0E-23AEE6F9E92D}"/>
    <hyperlink ref="E26" location="'Финансовые ДиР'!A1" display="- Финансовые доходы и расходы" xr:uid="{8DCB005E-4869-42A2-803F-8C9ECE972154}"/>
    <hyperlink ref="E27" location="'Налог на прибыль'!A1" display="- Налог на прибыль" xr:uid="{BAE67DCD-A824-4E79-A9C6-D913FFD3E698}"/>
    <hyperlink ref="E29" location="ОС!A1" display="- ОС (Основные средства)" xr:uid="{525AE407-7C02-4390-B464-6099442ED7B9}"/>
    <hyperlink ref="E30" location="НМА!A1" display="- НМА (Нематериальные активы)" xr:uid="{C325DF3F-5186-4A63-8613-35A6DDC45C5C}"/>
    <hyperlink ref="E31" location="Запасы!A1" display="- Запасы" xr:uid="{EC3DCFA2-7812-4EFE-A623-561F18737F7C}"/>
    <hyperlink ref="E32" location="КЗ!A1" display="- КЗ (Кредиторская задолженность)" xr:uid="{E7CEEAB5-CA2F-45A5-92DB-A0F6ED298A07}"/>
    <hyperlink ref="E33" location="ДЗ!A1" display="- ДЗ (Дебиторская задолженность)" xr:uid="{7B8A563A-7EEA-476F-8FFF-DBE433BC889A}"/>
    <hyperlink ref="E34" location="ДС!A1" display="- ДС (Денежные средства)" xr:uid="{64D6B26E-3D56-44A1-A392-144F24939CA8}"/>
    <hyperlink ref="E35" location="КиЗ!A1" display="- КиЗ (Кредиты и займы)" xr:uid="{EABCFE93-1FE5-4CA4-8C09-EA1209416C6A}"/>
    <hyperlink ref="C41" r:id="rId1" xr:uid="{DECC6B98-AC03-405B-9D6B-C0BE304F7816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38.83203125" style="43" customWidth="1"/>
    <col min="2" max="6" width="11" style="43"/>
  </cols>
  <sheetData>
    <row r="1" spans="1:6" ht="42.75" customHeight="1" x14ac:dyDescent="0.35">
      <c r="A1" s="85" t="s">
        <v>310</v>
      </c>
    </row>
    <row r="2" spans="1:6" ht="27" customHeight="1" x14ac:dyDescent="0.35">
      <c r="A2" s="86" t="s">
        <v>322</v>
      </c>
    </row>
    <row r="3" spans="1:6" s="7" customFormat="1" x14ac:dyDescent="0.35">
      <c r="A3" s="84" t="s">
        <v>309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x14ac:dyDescent="0.35">
      <c r="A4" s="35" t="s">
        <v>158</v>
      </c>
      <c r="B4" s="36" t="s">
        <v>6</v>
      </c>
      <c r="C4" s="36" t="s">
        <v>6</v>
      </c>
      <c r="D4" s="36" t="s">
        <v>6</v>
      </c>
      <c r="E4" s="36">
        <v>49386</v>
      </c>
      <c r="F4" s="36">
        <v>50986</v>
      </c>
    </row>
    <row r="5" spans="1:6" ht="46.5" x14ac:dyDescent="0.35">
      <c r="A5" s="35" t="s">
        <v>159</v>
      </c>
      <c r="B5" s="36" t="s">
        <v>6</v>
      </c>
      <c r="C5" s="36" t="s">
        <v>6</v>
      </c>
      <c r="D5" s="36">
        <v>2690</v>
      </c>
      <c r="E5" s="36">
        <v>37366</v>
      </c>
      <c r="F5" s="36">
        <v>8713</v>
      </c>
    </row>
    <row r="6" spans="1:6" ht="31" x14ac:dyDescent="0.35">
      <c r="A6" s="35" t="s">
        <v>239</v>
      </c>
      <c r="B6" s="36" t="s">
        <v>6</v>
      </c>
      <c r="C6" s="36" t="s">
        <v>6</v>
      </c>
      <c r="D6" s="36" t="s">
        <v>6</v>
      </c>
      <c r="E6" s="36">
        <v>31814</v>
      </c>
      <c r="F6" s="36"/>
    </row>
    <row r="7" spans="1:6" x14ac:dyDescent="0.35">
      <c r="A7" s="35" t="s">
        <v>160</v>
      </c>
      <c r="B7" s="36" t="s">
        <v>6</v>
      </c>
      <c r="C7" s="36" t="s">
        <v>6</v>
      </c>
      <c r="D7" s="36">
        <v>16533</v>
      </c>
      <c r="E7" s="36">
        <v>22335</v>
      </c>
      <c r="F7" s="36">
        <v>28709</v>
      </c>
    </row>
    <row r="8" spans="1:6" x14ac:dyDescent="0.35">
      <c r="A8" s="45" t="s">
        <v>237</v>
      </c>
      <c r="B8" s="75"/>
      <c r="C8" s="75"/>
      <c r="D8" s="47">
        <f t="shared" ref="D8:E8" si="0">SUM(D4:D7)</f>
        <v>19223</v>
      </c>
      <c r="E8" s="47">
        <f t="shared" si="0"/>
        <v>140901</v>
      </c>
      <c r="F8" s="47">
        <f>SUM(F4:F7)</f>
        <v>88408</v>
      </c>
    </row>
    <row r="9" spans="1:6" x14ac:dyDescent="0.35">
      <c r="A9" s="76"/>
      <c r="B9" s="77"/>
      <c r="C9" s="77"/>
      <c r="D9" s="77"/>
      <c r="E9" s="77"/>
      <c r="F9" s="77"/>
    </row>
    <row r="10" spans="1:6" ht="31" x14ac:dyDescent="0.35">
      <c r="A10" s="35" t="s">
        <v>161</v>
      </c>
      <c r="B10" s="36">
        <v>34316</v>
      </c>
      <c r="C10" s="36">
        <v>86393</v>
      </c>
      <c r="D10" s="39">
        <v>58950</v>
      </c>
      <c r="E10" s="36">
        <v>68642</v>
      </c>
      <c r="F10" s="36">
        <v>61495</v>
      </c>
    </row>
    <row r="11" spans="1:6" x14ac:dyDescent="0.35">
      <c r="A11" s="35" t="s">
        <v>162</v>
      </c>
      <c r="B11" s="36">
        <v>9000</v>
      </c>
      <c r="C11" s="36">
        <v>12072</v>
      </c>
      <c r="D11" s="39">
        <v>2894</v>
      </c>
      <c r="E11" s="36">
        <v>38665</v>
      </c>
      <c r="F11" s="36">
        <v>4962</v>
      </c>
    </row>
    <row r="12" spans="1:6" x14ac:dyDescent="0.35">
      <c r="A12" s="40" t="s">
        <v>163</v>
      </c>
      <c r="B12" s="36" t="s">
        <v>6</v>
      </c>
      <c r="C12" s="36">
        <v>184512</v>
      </c>
      <c r="D12" s="36" t="s">
        <v>6</v>
      </c>
      <c r="E12" s="36" t="s">
        <v>6</v>
      </c>
      <c r="F12" s="36" t="s">
        <v>6</v>
      </c>
    </row>
    <row r="13" spans="1:6" x14ac:dyDescent="0.35">
      <c r="A13" s="41" t="s">
        <v>164</v>
      </c>
      <c r="B13" s="36">
        <v>1721</v>
      </c>
      <c r="C13" s="36" t="s">
        <v>6</v>
      </c>
      <c r="D13" s="36" t="s">
        <v>6</v>
      </c>
      <c r="E13" s="36" t="s">
        <v>6</v>
      </c>
      <c r="F13" s="36" t="s">
        <v>6</v>
      </c>
    </row>
    <row r="14" spans="1:6" x14ac:dyDescent="0.35">
      <c r="A14" s="35" t="s">
        <v>165</v>
      </c>
      <c r="B14" s="36">
        <v>1283</v>
      </c>
      <c r="C14" s="36">
        <v>5375</v>
      </c>
      <c r="D14" s="39">
        <v>11062</v>
      </c>
      <c r="E14" s="36">
        <v>50140</v>
      </c>
      <c r="F14" s="36">
        <v>19471</v>
      </c>
    </row>
    <row r="15" spans="1:6" x14ac:dyDescent="0.35">
      <c r="A15" s="45" t="s">
        <v>238</v>
      </c>
      <c r="B15" s="47">
        <f>SUM(B10:B14)</f>
        <v>46320</v>
      </c>
      <c r="C15" s="47">
        <f t="shared" ref="C15:F15" si="1">SUM(C10:C14)</f>
        <v>288352</v>
      </c>
      <c r="D15" s="47">
        <f t="shared" si="1"/>
        <v>72906</v>
      </c>
      <c r="E15" s="47">
        <f t="shared" si="1"/>
        <v>157447</v>
      </c>
      <c r="F15" s="47">
        <f t="shared" si="1"/>
        <v>85928</v>
      </c>
    </row>
  </sheetData>
  <hyperlinks>
    <hyperlink ref="A1" location="'Титульный лист'!A1" display="← Обратно к содержанию" xr:uid="{E2AF9F99-6D54-4F28-9C98-73731CB86A1F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39.83203125" style="43" customWidth="1"/>
    <col min="2" max="6" width="11" style="43"/>
  </cols>
  <sheetData>
    <row r="1" spans="1:6" ht="42.75" customHeight="1" x14ac:dyDescent="0.35">
      <c r="A1" s="85" t="s">
        <v>310</v>
      </c>
    </row>
    <row r="2" spans="1:6" ht="27" customHeight="1" x14ac:dyDescent="0.35">
      <c r="A2" s="86" t="s">
        <v>323</v>
      </c>
    </row>
    <row r="3" spans="1:6" s="7" customFormat="1" x14ac:dyDescent="0.35">
      <c r="A3" s="84" t="s">
        <v>309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x14ac:dyDescent="0.35">
      <c r="A4" s="35" t="s">
        <v>166</v>
      </c>
      <c r="B4" s="39">
        <v>31103</v>
      </c>
      <c r="C4" s="39">
        <v>22225</v>
      </c>
      <c r="D4" s="39">
        <v>35888</v>
      </c>
      <c r="E4" s="36">
        <v>57369</v>
      </c>
      <c r="F4" s="36">
        <v>143814</v>
      </c>
    </row>
    <row r="5" spans="1:6" x14ac:dyDescent="0.35">
      <c r="A5" s="45" t="s">
        <v>240</v>
      </c>
      <c r="B5" s="46">
        <v>31103</v>
      </c>
      <c r="C5" s="46">
        <v>22225</v>
      </c>
      <c r="D5" s="46">
        <v>35888</v>
      </c>
      <c r="E5" s="47">
        <v>57369</v>
      </c>
      <c r="F5" s="47">
        <v>143814</v>
      </c>
    </row>
    <row r="6" spans="1:6" x14ac:dyDescent="0.35">
      <c r="A6" s="37"/>
      <c r="B6" s="44"/>
      <c r="C6" s="44"/>
      <c r="D6" s="44"/>
      <c r="E6" s="38"/>
      <c r="F6" s="38"/>
    </row>
    <row r="7" spans="1:6" ht="31" x14ac:dyDescent="0.35">
      <c r="A7" s="35" t="s">
        <v>167</v>
      </c>
      <c r="B7" s="39">
        <v>166380</v>
      </c>
      <c r="C7" s="39">
        <v>187314</v>
      </c>
      <c r="D7" s="39">
        <v>343447</v>
      </c>
      <c r="E7" s="36">
        <v>734391</v>
      </c>
      <c r="F7" s="36">
        <v>1675426</v>
      </c>
    </row>
    <row r="8" spans="1:6" x14ac:dyDescent="0.35">
      <c r="A8" s="48" t="s">
        <v>168</v>
      </c>
      <c r="B8" s="39">
        <v>-78956</v>
      </c>
      <c r="C8" s="39">
        <v>-97570</v>
      </c>
      <c r="D8" s="39">
        <v>-91731</v>
      </c>
      <c r="E8" s="36">
        <v>-526633</v>
      </c>
      <c r="F8" s="36">
        <v>-732201</v>
      </c>
    </row>
    <row r="9" spans="1:6" x14ac:dyDescent="0.35">
      <c r="A9" s="35" t="s">
        <v>169</v>
      </c>
      <c r="B9" s="39">
        <v>35287</v>
      </c>
      <c r="C9" s="39">
        <v>32347</v>
      </c>
      <c r="D9" s="39">
        <v>21329</v>
      </c>
      <c r="E9" s="36">
        <v>21540</v>
      </c>
      <c r="F9" s="36">
        <v>42846</v>
      </c>
    </row>
    <row r="10" spans="1:6" x14ac:dyDescent="0.35">
      <c r="A10" s="35" t="s">
        <v>170</v>
      </c>
      <c r="B10" s="39">
        <v>73898</v>
      </c>
      <c r="C10" s="39">
        <v>81029</v>
      </c>
      <c r="D10" s="39">
        <v>102079</v>
      </c>
      <c r="E10" s="36">
        <v>150621</v>
      </c>
      <c r="F10" s="36">
        <v>169282</v>
      </c>
    </row>
    <row r="11" spans="1:6" x14ac:dyDescent="0.35">
      <c r="A11" s="45" t="s">
        <v>241</v>
      </c>
      <c r="B11" s="47">
        <f t="shared" ref="B11:E11" si="0">SUM(B7:B10)</f>
        <v>196609</v>
      </c>
      <c r="C11" s="47">
        <f t="shared" si="0"/>
        <v>203120</v>
      </c>
      <c r="D11" s="47">
        <f t="shared" si="0"/>
        <v>375124</v>
      </c>
      <c r="E11" s="47">
        <f t="shared" si="0"/>
        <v>379919</v>
      </c>
      <c r="F11" s="47">
        <f>SUM(F7:F10)</f>
        <v>1155353</v>
      </c>
    </row>
  </sheetData>
  <hyperlinks>
    <hyperlink ref="A1" location="'Титульный лист'!A1" display="← Обратно к содержанию" xr:uid="{0611F8E6-DA98-4667-9B6B-E1B41452B74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8.5" x14ac:dyDescent="0.45"/>
  <cols>
    <col min="1" max="1" width="34" style="1" customWidth="1"/>
    <col min="2" max="2" width="21.33203125" customWidth="1"/>
    <col min="3" max="3" width="16.33203125" customWidth="1"/>
    <col min="4" max="4" width="19.83203125" customWidth="1"/>
    <col min="5" max="5" width="17" customWidth="1"/>
    <col min="6" max="6" width="19.08203125" customWidth="1"/>
  </cols>
  <sheetData>
    <row r="1" spans="1:6" ht="42.75" customHeight="1" x14ac:dyDescent="0.35">
      <c r="A1" s="85" t="s">
        <v>310</v>
      </c>
      <c r="B1" s="43"/>
      <c r="C1" s="43"/>
      <c r="D1" s="43"/>
      <c r="E1" s="43"/>
      <c r="F1" s="43"/>
    </row>
    <row r="2" spans="1:6" ht="27" customHeight="1" x14ac:dyDescent="0.35">
      <c r="A2" s="86" t="s">
        <v>324</v>
      </c>
      <c r="B2" s="43"/>
      <c r="C2" s="43"/>
      <c r="D2" s="43"/>
      <c r="E2" s="43"/>
      <c r="F2" s="43"/>
    </row>
    <row r="3" spans="1:6" s="7" customFormat="1" ht="15.5" x14ac:dyDescent="0.35">
      <c r="A3" s="84" t="s">
        <v>309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ht="31" x14ac:dyDescent="0.35">
      <c r="A4" s="35" t="s">
        <v>171</v>
      </c>
      <c r="B4" s="51">
        <v>29626</v>
      </c>
      <c r="C4" s="51">
        <v>-70258</v>
      </c>
      <c r="D4" s="51">
        <v>-751313</v>
      </c>
      <c r="E4" s="49">
        <v>-37379</v>
      </c>
      <c r="F4" s="49">
        <v>180954</v>
      </c>
    </row>
    <row r="5" spans="1:6" ht="31" x14ac:dyDescent="0.35">
      <c r="A5" s="35" t="s">
        <v>172</v>
      </c>
      <c r="B5" s="51">
        <v>169693</v>
      </c>
      <c r="C5" s="51">
        <v>815553</v>
      </c>
      <c r="D5" s="51">
        <v>1642361</v>
      </c>
      <c r="E5" s="49">
        <v>1099977</v>
      </c>
      <c r="F5" s="49">
        <v>1034432</v>
      </c>
    </row>
    <row r="6" spans="1:6" ht="15.5" x14ac:dyDescent="0.35">
      <c r="A6" s="35" t="s">
        <v>173</v>
      </c>
      <c r="B6" s="51"/>
      <c r="C6" s="51"/>
      <c r="D6" s="51"/>
      <c r="E6" s="49"/>
      <c r="F6" s="49">
        <v>262190</v>
      </c>
    </row>
    <row r="7" spans="1:6" ht="15.5" x14ac:dyDescent="0.35">
      <c r="A7" s="52" t="s">
        <v>242</v>
      </c>
      <c r="B7" s="53">
        <f t="shared" ref="B7:E7" si="0">SUM(B4:B6)</f>
        <v>199319</v>
      </c>
      <c r="C7" s="53">
        <f t="shared" si="0"/>
        <v>745295</v>
      </c>
      <c r="D7" s="53">
        <f t="shared" si="0"/>
        <v>891048</v>
      </c>
      <c r="E7" s="53">
        <f t="shared" si="0"/>
        <v>1062598</v>
      </c>
      <c r="F7" s="53">
        <f>SUM(F4:F6)</f>
        <v>1477576</v>
      </c>
    </row>
  </sheetData>
  <hyperlinks>
    <hyperlink ref="A1" location="'Титульный лист'!A1" display="← Обратно к содержанию" xr:uid="{ACA6481B-BEAD-494C-9E58-0D48DAFF0F97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6"/>
  <sheetViews>
    <sheetView showGridLines="0" zoomScale="70" zoomScaleNormal="70" workbookViewId="0">
      <selection activeCell="A2" sqref="A2"/>
    </sheetView>
  </sheetViews>
  <sheetFormatPr defaultColWidth="11" defaultRowHeight="15.5" x14ac:dyDescent="0.35"/>
  <cols>
    <col min="1" max="1" width="57.08203125" customWidth="1"/>
    <col min="2" max="2" width="19.08203125" customWidth="1"/>
    <col min="3" max="3" width="18.58203125" customWidth="1"/>
    <col min="4" max="4" width="19" customWidth="1"/>
    <col min="5" max="6" width="19.58203125" customWidth="1"/>
    <col min="7" max="7" width="16.83203125" style="2" customWidth="1"/>
  </cols>
  <sheetData>
    <row r="1" spans="1:7" ht="42.75" customHeight="1" x14ac:dyDescent="0.35">
      <c r="A1" s="85" t="s">
        <v>310</v>
      </c>
      <c r="B1" s="43"/>
      <c r="C1" s="43"/>
      <c r="D1" s="43"/>
      <c r="E1" s="43"/>
      <c r="F1" s="43"/>
      <c r="G1"/>
    </row>
    <row r="2" spans="1:7" ht="27" customHeight="1" x14ac:dyDescent="0.35">
      <c r="A2" s="86" t="s">
        <v>311</v>
      </c>
      <c r="B2" s="43"/>
      <c r="C2" s="43"/>
      <c r="D2" s="43"/>
      <c r="E2" s="43"/>
      <c r="F2" s="43"/>
      <c r="G2"/>
    </row>
    <row r="3" spans="1:7" s="3" customFormat="1" ht="31" x14ac:dyDescent="0.35">
      <c r="A3" s="84" t="s">
        <v>309</v>
      </c>
      <c r="B3" s="54" t="s">
        <v>60</v>
      </c>
      <c r="C3" s="54" t="s">
        <v>61</v>
      </c>
      <c r="D3" s="54" t="s">
        <v>199</v>
      </c>
      <c r="E3" s="54" t="s">
        <v>62</v>
      </c>
      <c r="F3" s="54" t="s">
        <v>63</v>
      </c>
      <c r="G3" s="54" t="s">
        <v>64</v>
      </c>
    </row>
    <row r="4" spans="1:7" s="2" customFormat="1" x14ac:dyDescent="0.35">
      <c r="A4" s="6" t="s">
        <v>243</v>
      </c>
      <c r="B4" s="55">
        <v>121419</v>
      </c>
      <c r="C4" s="55">
        <v>159937</v>
      </c>
      <c r="D4" s="55">
        <v>227312</v>
      </c>
      <c r="E4" s="55">
        <v>10809</v>
      </c>
      <c r="F4" s="55">
        <v>908131</v>
      </c>
      <c r="G4" s="55">
        <v>1427608</v>
      </c>
    </row>
    <row r="5" spans="1:7" x14ac:dyDescent="0.35">
      <c r="A5" s="5" t="s">
        <v>244</v>
      </c>
      <c r="B5" s="56">
        <v>121419</v>
      </c>
      <c r="C5" s="56">
        <v>192994</v>
      </c>
      <c r="D5" s="56">
        <v>368720</v>
      </c>
      <c r="E5" s="56">
        <v>19027</v>
      </c>
      <c r="F5" s="56">
        <v>908131</v>
      </c>
      <c r="G5" s="55">
        <v>1610291</v>
      </c>
    </row>
    <row r="6" spans="1:7" x14ac:dyDescent="0.35">
      <c r="A6" s="5" t="s">
        <v>177</v>
      </c>
      <c r="B6" s="56"/>
      <c r="C6" s="56"/>
      <c r="D6" s="56"/>
      <c r="E6" s="56"/>
      <c r="F6" s="56">
        <v>418334</v>
      </c>
      <c r="G6" s="55">
        <v>418334</v>
      </c>
    </row>
    <row r="7" spans="1:7" x14ac:dyDescent="0.35">
      <c r="A7" s="5" t="s">
        <v>178</v>
      </c>
      <c r="B7" s="56"/>
      <c r="C7" s="56">
        <v>6991</v>
      </c>
      <c r="D7" s="56">
        <v>388691</v>
      </c>
      <c r="E7" s="56">
        <v>7354</v>
      </c>
      <c r="F7" s="56">
        <v>-403036</v>
      </c>
      <c r="G7" s="55"/>
    </row>
    <row r="8" spans="1:7" x14ac:dyDescent="0.35">
      <c r="A8" s="5" t="s">
        <v>180</v>
      </c>
      <c r="B8" s="56"/>
      <c r="C8" s="56">
        <v>-5185</v>
      </c>
      <c r="D8" s="56">
        <v>-38988</v>
      </c>
      <c r="E8" s="56">
        <v>-530</v>
      </c>
      <c r="F8" s="56"/>
      <c r="G8" s="55">
        <v>-44703</v>
      </c>
    </row>
    <row r="9" spans="1:7" s="2" customFormat="1" x14ac:dyDescent="0.35">
      <c r="A9" s="6" t="s">
        <v>245</v>
      </c>
      <c r="B9" s="55">
        <v>121419</v>
      </c>
      <c r="C9" s="55">
        <v>194800</v>
      </c>
      <c r="D9" s="55">
        <v>718423</v>
      </c>
      <c r="E9" s="55">
        <v>25851</v>
      </c>
      <c r="F9" s="55">
        <v>923429</v>
      </c>
      <c r="G9" s="55">
        <v>1983922</v>
      </c>
    </row>
    <row r="10" spans="1:7" x14ac:dyDescent="0.35">
      <c r="A10" s="5" t="s">
        <v>246</v>
      </c>
      <c r="B10" s="56"/>
      <c r="C10" s="56">
        <v>-33057</v>
      </c>
      <c r="D10" s="56">
        <v>-141408</v>
      </c>
      <c r="E10" s="56">
        <v>-8218</v>
      </c>
      <c r="F10" s="56"/>
      <c r="G10" s="55">
        <v>-182683</v>
      </c>
    </row>
    <row r="11" spans="1:7" x14ac:dyDescent="0.35">
      <c r="A11" s="5" t="s">
        <v>183</v>
      </c>
      <c r="B11" s="56"/>
      <c r="C11" s="56">
        <v>12591</v>
      </c>
      <c r="D11" s="56">
        <v>-76027</v>
      </c>
      <c r="E11" s="56">
        <v>-4284</v>
      </c>
      <c r="F11" s="56"/>
      <c r="G11" s="55">
        <v>-92902</v>
      </c>
    </row>
    <row r="12" spans="1:7" x14ac:dyDescent="0.35">
      <c r="A12" s="5" t="s">
        <v>184</v>
      </c>
      <c r="B12" s="56"/>
      <c r="C12" s="56">
        <v>1507</v>
      </c>
      <c r="D12" s="56">
        <v>22635</v>
      </c>
      <c r="E12" s="56">
        <v>243</v>
      </c>
      <c r="F12" s="56"/>
      <c r="G12" s="55">
        <v>24385</v>
      </c>
    </row>
    <row r="13" spans="1:7" s="2" customFormat="1" x14ac:dyDescent="0.35">
      <c r="A13" s="6" t="s">
        <v>247</v>
      </c>
      <c r="B13" s="55"/>
      <c r="C13" s="55">
        <v>-44141</v>
      </c>
      <c r="D13" s="55">
        <v>-194800</v>
      </c>
      <c r="E13" s="55">
        <v>-12259</v>
      </c>
      <c r="F13" s="55"/>
      <c r="G13" s="55">
        <v>-251200</v>
      </c>
    </row>
    <row r="14" spans="1:7" s="2" customFormat="1" x14ac:dyDescent="0.35">
      <c r="A14" s="42" t="s">
        <v>248</v>
      </c>
      <c r="B14" s="57">
        <v>121419</v>
      </c>
      <c r="C14" s="57">
        <v>150659</v>
      </c>
      <c r="D14" s="57">
        <v>523623</v>
      </c>
      <c r="E14" s="57">
        <v>13592</v>
      </c>
      <c r="F14" s="57">
        <v>923429</v>
      </c>
      <c r="G14" s="57">
        <v>1732722</v>
      </c>
    </row>
    <row r="15" spans="1:7" s="2" customFormat="1" x14ac:dyDescent="0.35">
      <c r="A15" s="6" t="s">
        <v>249</v>
      </c>
      <c r="B15" s="55">
        <v>121419</v>
      </c>
      <c r="C15" s="55">
        <v>194800</v>
      </c>
      <c r="D15" s="55">
        <v>718423</v>
      </c>
      <c r="E15" s="55">
        <v>25851</v>
      </c>
      <c r="F15" s="55">
        <v>923429</v>
      </c>
      <c r="G15" s="55">
        <v>1983922</v>
      </c>
    </row>
    <row r="16" spans="1:7" x14ac:dyDescent="0.35">
      <c r="A16" s="5" t="s">
        <v>177</v>
      </c>
      <c r="B16" s="56"/>
      <c r="C16" s="56"/>
      <c r="D16" s="56"/>
      <c r="E16" s="56"/>
      <c r="F16" s="56">
        <v>569093</v>
      </c>
      <c r="G16" s="55">
        <v>569093</v>
      </c>
    </row>
    <row r="17" spans="1:7" x14ac:dyDescent="0.35">
      <c r="A17" s="5" t="s">
        <v>178</v>
      </c>
      <c r="B17" s="56"/>
      <c r="C17" s="56">
        <v>286155</v>
      </c>
      <c r="D17" s="56">
        <v>495398</v>
      </c>
      <c r="E17" s="56">
        <v>3118</v>
      </c>
      <c r="F17" s="56">
        <v>-784671</v>
      </c>
      <c r="G17" s="55"/>
    </row>
    <row r="18" spans="1:7" x14ac:dyDescent="0.35">
      <c r="A18" s="5" t="s">
        <v>179</v>
      </c>
      <c r="B18" s="56"/>
      <c r="C18" s="56"/>
      <c r="D18" s="56">
        <v>43391</v>
      </c>
      <c r="E18" s="56"/>
      <c r="F18" s="56"/>
      <c r="G18" s="55">
        <v>43391</v>
      </c>
    </row>
    <row r="19" spans="1:7" x14ac:dyDescent="0.35">
      <c r="A19" s="5" t="s">
        <v>180</v>
      </c>
      <c r="B19" s="56"/>
      <c r="C19" s="56"/>
      <c r="D19" s="56">
        <v>-9797</v>
      </c>
      <c r="E19" s="56">
        <v>-25</v>
      </c>
      <c r="F19" s="56">
        <v>-1599</v>
      </c>
      <c r="G19" s="55">
        <v>-12042</v>
      </c>
    </row>
    <row r="20" spans="1:7" s="2" customFormat="1" x14ac:dyDescent="0.35">
      <c r="A20" s="6" t="s">
        <v>250</v>
      </c>
      <c r="B20" s="55">
        <v>121419</v>
      </c>
      <c r="C20" s="55">
        <v>480334</v>
      </c>
      <c r="D20" s="55">
        <v>1247415</v>
      </c>
      <c r="E20" s="55">
        <v>28944</v>
      </c>
      <c r="F20" s="55">
        <v>706252</v>
      </c>
      <c r="G20" s="55">
        <v>2584364</v>
      </c>
    </row>
    <row r="21" spans="1:7" x14ac:dyDescent="0.35">
      <c r="A21" s="5" t="s">
        <v>251</v>
      </c>
      <c r="B21" s="56"/>
      <c r="C21" s="56">
        <v>-44141</v>
      </c>
      <c r="D21" s="56">
        <v>-194800</v>
      </c>
      <c r="E21" s="56">
        <v>-12259</v>
      </c>
      <c r="F21" s="56"/>
      <c r="G21" s="55">
        <v>-251200</v>
      </c>
    </row>
    <row r="22" spans="1:7" x14ac:dyDescent="0.35">
      <c r="A22" s="5" t="s">
        <v>183</v>
      </c>
      <c r="B22" s="56"/>
      <c r="C22" s="56">
        <v>-17078</v>
      </c>
      <c r="D22" s="56">
        <v>-122361</v>
      </c>
      <c r="E22" s="56">
        <v>-4513</v>
      </c>
      <c r="F22" s="56"/>
      <c r="G22" s="55">
        <v>-143952</v>
      </c>
    </row>
    <row r="23" spans="1:7" x14ac:dyDescent="0.35">
      <c r="A23" s="5" t="s">
        <v>179</v>
      </c>
      <c r="B23" s="56"/>
      <c r="C23" s="56"/>
      <c r="D23" s="56">
        <v>-6725</v>
      </c>
      <c r="E23" s="56"/>
      <c r="F23" s="56"/>
      <c r="G23" s="55">
        <v>-6725</v>
      </c>
    </row>
    <row r="24" spans="1:7" x14ac:dyDescent="0.35">
      <c r="A24" s="5" t="s">
        <v>184</v>
      </c>
      <c r="B24" s="56"/>
      <c r="C24" s="56">
        <v>400</v>
      </c>
      <c r="D24" s="56">
        <v>8454</v>
      </c>
      <c r="E24" s="56">
        <v>13</v>
      </c>
      <c r="F24" s="56"/>
      <c r="G24" s="55">
        <v>8867</v>
      </c>
    </row>
    <row r="25" spans="1:7" s="2" customFormat="1" x14ac:dyDescent="0.35">
      <c r="A25" s="6" t="s">
        <v>252</v>
      </c>
      <c r="B25" s="55"/>
      <c r="C25" s="55">
        <v>-60819</v>
      </c>
      <c r="D25" s="55">
        <v>-315432</v>
      </c>
      <c r="E25" s="55">
        <v>-16759</v>
      </c>
      <c r="F25" s="55"/>
      <c r="G25" s="55">
        <v>-393010</v>
      </c>
    </row>
    <row r="26" spans="1:7" s="2" customFormat="1" x14ac:dyDescent="0.35">
      <c r="A26" s="42" t="s">
        <v>253</v>
      </c>
      <c r="B26" s="57">
        <v>121419</v>
      </c>
      <c r="C26" s="57">
        <v>419515</v>
      </c>
      <c r="D26" s="57">
        <v>931983</v>
      </c>
      <c r="E26" s="57">
        <v>12185</v>
      </c>
      <c r="F26" s="57">
        <v>706252</v>
      </c>
      <c r="G26" s="57">
        <v>2191354</v>
      </c>
    </row>
    <row r="27" spans="1:7" s="2" customFormat="1" x14ac:dyDescent="0.35">
      <c r="A27" s="6" t="s">
        <v>175</v>
      </c>
      <c r="B27" s="55">
        <v>121419</v>
      </c>
      <c r="C27" s="55">
        <v>419515</v>
      </c>
      <c r="D27" s="55">
        <v>931983</v>
      </c>
      <c r="E27" s="55">
        <v>12185</v>
      </c>
      <c r="F27" s="55">
        <v>706252</v>
      </c>
      <c r="G27" s="55">
        <v>2191354</v>
      </c>
    </row>
    <row r="28" spans="1:7" x14ac:dyDescent="0.35">
      <c r="A28" s="5" t="s">
        <v>176</v>
      </c>
      <c r="B28" s="56">
        <v>121419</v>
      </c>
      <c r="C28" s="56">
        <v>480334</v>
      </c>
      <c r="D28" s="56">
        <v>1247415</v>
      </c>
      <c r="E28" s="56">
        <v>28944</v>
      </c>
      <c r="F28" s="56">
        <v>706252</v>
      </c>
      <c r="G28" s="55">
        <v>2584364</v>
      </c>
    </row>
    <row r="29" spans="1:7" x14ac:dyDescent="0.35">
      <c r="A29" s="5" t="s">
        <v>177</v>
      </c>
      <c r="B29" s="56">
        <v>0</v>
      </c>
      <c r="C29" s="56">
        <v>0</v>
      </c>
      <c r="D29" s="56">
        <v>0</v>
      </c>
      <c r="E29" s="56">
        <v>0</v>
      </c>
      <c r="F29" s="56">
        <v>1478174</v>
      </c>
      <c r="G29" s="55">
        <v>1478174</v>
      </c>
    </row>
    <row r="30" spans="1:7" x14ac:dyDescent="0.35">
      <c r="A30" s="5" t="s">
        <v>178</v>
      </c>
      <c r="B30" s="56">
        <v>0</v>
      </c>
      <c r="C30" s="56">
        <v>129275</v>
      </c>
      <c r="D30" s="56">
        <v>465545</v>
      </c>
      <c r="E30" s="56">
        <v>15733</v>
      </c>
      <c r="F30" s="56">
        <v>-610553</v>
      </c>
      <c r="G30" s="55">
        <v>0</v>
      </c>
    </row>
    <row r="31" spans="1:7" x14ac:dyDescent="0.35">
      <c r="A31" s="5" t="s">
        <v>179</v>
      </c>
      <c r="B31" s="56">
        <v>0</v>
      </c>
      <c r="C31" s="56">
        <v>0</v>
      </c>
      <c r="D31" s="56">
        <v>16890</v>
      </c>
      <c r="E31" s="56">
        <v>6256</v>
      </c>
      <c r="F31" s="56">
        <v>0</v>
      </c>
      <c r="G31" s="55">
        <v>23146</v>
      </c>
    </row>
    <row r="32" spans="1:7" x14ac:dyDescent="0.35">
      <c r="A32" s="5" t="s">
        <v>180</v>
      </c>
      <c r="B32" s="56">
        <v>0</v>
      </c>
      <c r="C32" s="56">
        <v>-3952</v>
      </c>
      <c r="D32" s="56">
        <v>-25341</v>
      </c>
      <c r="E32" s="56">
        <v>-4510</v>
      </c>
      <c r="F32" s="56">
        <v>-2209</v>
      </c>
      <c r="G32" s="55">
        <v>-36012</v>
      </c>
    </row>
    <row r="33" spans="1:7" s="2" customFormat="1" x14ac:dyDescent="0.35">
      <c r="A33" s="6" t="s">
        <v>181</v>
      </c>
      <c r="B33" s="55">
        <v>121419</v>
      </c>
      <c r="C33" s="55">
        <f>SUM(C28:C32)</f>
        <v>605657</v>
      </c>
      <c r="D33" s="55">
        <f t="shared" ref="D33:G33" si="0">SUM(D28:D32)</f>
        <v>1704509</v>
      </c>
      <c r="E33" s="55">
        <f t="shared" si="0"/>
        <v>46423</v>
      </c>
      <c r="F33" s="55">
        <f t="shared" si="0"/>
        <v>1571664</v>
      </c>
      <c r="G33" s="55">
        <f t="shared" si="0"/>
        <v>4049672</v>
      </c>
    </row>
    <row r="34" spans="1:7" x14ac:dyDescent="0.35">
      <c r="A34" s="5" t="s">
        <v>182</v>
      </c>
      <c r="B34" s="56">
        <v>0</v>
      </c>
      <c r="C34" s="56">
        <v>-60819</v>
      </c>
      <c r="D34" s="56">
        <v>-315432</v>
      </c>
      <c r="E34" s="56">
        <v>-16759</v>
      </c>
      <c r="F34" s="56">
        <v>0</v>
      </c>
      <c r="G34" s="55">
        <v>-393010</v>
      </c>
    </row>
    <row r="35" spans="1:7" x14ac:dyDescent="0.35">
      <c r="A35" s="5" t="s">
        <v>183</v>
      </c>
      <c r="B35" s="56">
        <v>0</v>
      </c>
      <c r="C35" s="56">
        <v>-58381</v>
      </c>
      <c r="D35" s="56">
        <v>-182980</v>
      </c>
      <c r="E35" s="56">
        <v>-5321</v>
      </c>
      <c r="F35" s="56">
        <v>0</v>
      </c>
      <c r="G35" s="55">
        <v>-246682</v>
      </c>
    </row>
    <row r="36" spans="1:7" x14ac:dyDescent="0.35">
      <c r="A36" s="5" t="s">
        <v>179</v>
      </c>
      <c r="B36" s="56">
        <v>0</v>
      </c>
      <c r="C36" s="56">
        <v>0</v>
      </c>
      <c r="D36" s="56">
        <v>-5901</v>
      </c>
      <c r="E36" s="56">
        <v>0</v>
      </c>
      <c r="F36" s="56">
        <v>0</v>
      </c>
      <c r="G36" s="55">
        <v>-5901</v>
      </c>
    </row>
    <row r="37" spans="1:7" x14ac:dyDescent="0.35">
      <c r="A37" s="5" t="s">
        <v>184</v>
      </c>
      <c r="B37" s="56">
        <v>0</v>
      </c>
      <c r="C37" s="56">
        <v>1977</v>
      </c>
      <c r="D37" s="56">
        <v>21572</v>
      </c>
      <c r="E37" s="56">
        <v>4510</v>
      </c>
      <c r="F37" s="56">
        <v>0</v>
      </c>
      <c r="G37" s="55">
        <v>28059</v>
      </c>
    </row>
    <row r="38" spans="1:7" s="2" customFormat="1" x14ac:dyDescent="0.35">
      <c r="A38" s="6" t="s">
        <v>185</v>
      </c>
      <c r="B38" s="55">
        <f>SUM(B34:B37)</f>
        <v>0</v>
      </c>
      <c r="C38" s="55">
        <f t="shared" ref="C38:G38" si="1">SUM(C34:C37)</f>
        <v>-117223</v>
      </c>
      <c r="D38" s="55">
        <f t="shared" si="1"/>
        <v>-482741</v>
      </c>
      <c r="E38" s="55">
        <f t="shared" si="1"/>
        <v>-17570</v>
      </c>
      <c r="F38" s="55">
        <v>0</v>
      </c>
      <c r="G38" s="55">
        <f t="shared" si="1"/>
        <v>-617534</v>
      </c>
    </row>
    <row r="39" spans="1:7" s="2" customFormat="1" x14ac:dyDescent="0.35">
      <c r="A39" s="42" t="s">
        <v>186</v>
      </c>
      <c r="B39" s="57">
        <v>121419</v>
      </c>
      <c r="C39" s="57">
        <v>488434</v>
      </c>
      <c r="D39" s="57">
        <v>1221768</v>
      </c>
      <c r="E39" s="57">
        <v>28853</v>
      </c>
      <c r="F39" s="57">
        <v>1571664</v>
      </c>
      <c r="G39" s="57">
        <v>3432138</v>
      </c>
    </row>
    <row r="40" spans="1:7" x14ac:dyDescent="0.35">
      <c r="A40" s="6" t="s">
        <v>187</v>
      </c>
      <c r="B40" s="55">
        <v>121419</v>
      </c>
      <c r="C40" s="55">
        <v>605657</v>
      </c>
      <c r="D40" s="55">
        <v>1704509</v>
      </c>
      <c r="E40" s="55">
        <v>46423</v>
      </c>
      <c r="F40" s="55">
        <v>1571664</v>
      </c>
      <c r="G40" s="55">
        <v>4049672</v>
      </c>
    </row>
    <row r="41" spans="1:7" ht="31" x14ac:dyDescent="0.35">
      <c r="A41" s="5" t="s">
        <v>188</v>
      </c>
      <c r="B41" s="56">
        <v>0</v>
      </c>
      <c r="C41" s="56">
        <v>28715</v>
      </c>
      <c r="D41" s="56">
        <v>73874</v>
      </c>
      <c r="E41" s="56">
        <v>36</v>
      </c>
      <c r="F41" s="56">
        <v>2173</v>
      </c>
      <c r="G41" s="55">
        <v>104798</v>
      </c>
    </row>
    <row r="42" spans="1:7" x14ac:dyDescent="0.35">
      <c r="A42" s="5" t="s">
        <v>177</v>
      </c>
      <c r="B42" s="56">
        <v>0</v>
      </c>
      <c r="C42" s="56">
        <v>0</v>
      </c>
      <c r="D42" s="56">
        <v>0</v>
      </c>
      <c r="E42" s="56">
        <v>0</v>
      </c>
      <c r="F42" s="56">
        <v>4965756</v>
      </c>
      <c r="G42" s="55">
        <v>4965756</v>
      </c>
    </row>
    <row r="43" spans="1:7" x14ac:dyDescent="0.35">
      <c r="A43" s="5" t="s">
        <v>178</v>
      </c>
      <c r="B43" s="56">
        <v>840</v>
      </c>
      <c r="C43" s="56">
        <v>109729</v>
      </c>
      <c r="D43" s="56">
        <v>500251</v>
      </c>
      <c r="E43" s="56">
        <v>1418</v>
      </c>
      <c r="F43" s="56">
        <v>-612238</v>
      </c>
      <c r="G43" s="55">
        <v>0</v>
      </c>
    </row>
    <row r="44" spans="1:7" x14ac:dyDescent="0.35">
      <c r="A44" s="5" t="s">
        <v>179</v>
      </c>
      <c r="B44" s="56">
        <v>0</v>
      </c>
      <c r="C44" s="56">
        <v>0</v>
      </c>
      <c r="D44" s="56">
        <v>7328</v>
      </c>
      <c r="E44" s="56">
        <v>6983</v>
      </c>
      <c r="F44" s="56">
        <v>0</v>
      </c>
      <c r="G44" s="55">
        <v>14311</v>
      </c>
    </row>
    <row r="45" spans="1:7" x14ac:dyDescent="0.35">
      <c r="A45" s="5" t="s">
        <v>180</v>
      </c>
      <c r="B45" s="56">
        <v>-652</v>
      </c>
      <c r="C45" s="56">
        <v>-383</v>
      </c>
      <c r="D45" s="56">
        <v>-35742</v>
      </c>
      <c r="E45" s="56">
        <v>-8935</v>
      </c>
      <c r="F45" s="56">
        <v>-9332</v>
      </c>
      <c r="G45" s="55">
        <v>-55044</v>
      </c>
    </row>
    <row r="46" spans="1:7" x14ac:dyDescent="0.35">
      <c r="A46" s="6" t="s">
        <v>189</v>
      </c>
      <c r="B46" s="55">
        <f>SUM(B40:B45)</f>
        <v>121607</v>
      </c>
      <c r="C46" s="55">
        <f t="shared" ref="C46:G46" si="2">SUM(C40:C45)</f>
        <v>743718</v>
      </c>
      <c r="D46" s="55">
        <f t="shared" si="2"/>
        <v>2250220</v>
      </c>
      <c r="E46" s="55">
        <f t="shared" si="2"/>
        <v>45925</v>
      </c>
      <c r="F46" s="55">
        <f t="shared" si="2"/>
        <v>5918023</v>
      </c>
      <c r="G46" s="55">
        <f t="shared" si="2"/>
        <v>9079493</v>
      </c>
    </row>
    <row r="47" spans="1:7" x14ac:dyDescent="0.35">
      <c r="A47" s="5" t="s">
        <v>190</v>
      </c>
      <c r="B47" s="56">
        <v>0</v>
      </c>
      <c r="C47" s="56">
        <v>-117223</v>
      </c>
      <c r="D47" s="56">
        <v>-482741</v>
      </c>
      <c r="E47" s="56">
        <v>-17570</v>
      </c>
      <c r="F47" s="56">
        <v>0</v>
      </c>
      <c r="G47" s="55">
        <v>-617534</v>
      </c>
    </row>
    <row r="48" spans="1:7" x14ac:dyDescent="0.35">
      <c r="A48" s="5" t="s">
        <v>183</v>
      </c>
      <c r="B48" s="56">
        <v>0</v>
      </c>
      <c r="C48" s="56">
        <v>-52180</v>
      </c>
      <c r="D48" s="56">
        <v>-263861</v>
      </c>
      <c r="E48" s="56">
        <v>-1223</v>
      </c>
      <c r="F48" s="56">
        <v>0</v>
      </c>
      <c r="G48" s="55">
        <v>-317264</v>
      </c>
    </row>
    <row r="49" spans="1:7" x14ac:dyDescent="0.35">
      <c r="A49" s="5" t="s">
        <v>179</v>
      </c>
      <c r="B49" s="56">
        <v>0</v>
      </c>
      <c r="C49" s="56">
        <v>0</v>
      </c>
      <c r="D49" s="56">
        <v>-3928</v>
      </c>
      <c r="E49" s="56">
        <v>0</v>
      </c>
      <c r="F49" s="56">
        <v>0</v>
      </c>
      <c r="G49" s="55">
        <v>-3928</v>
      </c>
    </row>
    <row r="50" spans="1:7" x14ac:dyDescent="0.35">
      <c r="A50" s="5" t="s">
        <v>184</v>
      </c>
      <c r="B50" s="56">
        <v>0</v>
      </c>
      <c r="C50" s="56">
        <v>177</v>
      </c>
      <c r="D50" s="56">
        <v>28166</v>
      </c>
      <c r="E50" s="56">
        <v>9352</v>
      </c>
      <c r="F50" s="56">
        <v>0</v>
      </c>
      <c r="G50" s="55">
        <v>37695</v>
      </c>
    </row>
    <row r="51" spans="1:7" x14ac:dyDescent="0.35">
      <c r="A51" s="6" t="s">
        <v>191</v>
      </c>
      <c r="B51" s="55">
        <v>0</v>
      </c>
      <c r="C51" s="55">
        <v>-169226</v>
      </c>
      <c r="D51" s="55">
        <v>-722364</v>
      </c>
      <c r="E51" s="55">
        <v>-9441</v>
      </c>
      <c r="F51" s="55">
        <v>0</v>
      </c>
      <c r="G51" s="55">
        <v>-901031</v>
      </c>
    </row>
    <row r="52" spans="1:7" x14ac:dyDescent="0.35">
      <c r="A52" s="42" t="s">
        <v>192</v>
      </c>
      <c r="B52" s="57">
        <f>SUM(B46:B51)</f>
        <v>121607</v>
      </c>
      <c r="C52" s="57">
        <v>574492</v>
      </c>
      <c r="D52" s="57">
        <v>1527856</v>
      </c>
      <c r="E52" s="57">
        <v>36484</v>
      </c>
      <c r="F52" s="57">
        <f t="shared" ref="F52" si="3">SUM(F46:F51)</f>
        <v>5918023</v>
      </c>
      <c r="G52" s="57">
        <v>8178462</v>
      </c>
    </row>
    <row r="53" spans="1:7" x14ac:dyDescent="0.35">
      <c r="A53" s="6" t="s">
        <v>193</v>
      </c>
      <c r="B53" s="55">
        <v>121607</v>
      </c>
      <c r="C53" s="55">
        <v>743718</v>
      </c>
      <c r="D53" s="55">
        <v>2250220</v>
      </c>
      <c r="E53" s="55">
        <v>45925</v>
      </c>
      <c r="F53" s="55">
        <v>5918023</v>
      </c>
      <c r="G53" s="55">
        <v>9079493</v>
      </c>
    </row>
    <row r="54" spans="1:7" x14ac:dyDescent="0.35">
      <c r="A54" s="5" t="s">
        <v>177</v>
      </c>
      <c r="B54" s="56">
        <v>0</v>
      </c>
      <c r="C54" s="56">
        <v>0</v>
      </c>
      <c r="D54" s="56">
        <v>0</v>
      </c>
      <c r="E54" s="56">
        <v>0</v>
      </c>
      <c r="F54" s="56">
        <v>3310999</v>
      </c>
      <c r="G54" s="55">
        <v>3310999</v>
      </c>
    </row>
    <row r="55" spans="1:7" x14ac:dyDescent="0.35">
      <c r="A55" s="5" t="s">
        <v>178</v>
      </c>
      <c r="B55" s="56">
        <v>0</v>
      </c>
      <c r="C55" s="56">
        <v>1111387</v>
      </c>
      <c r="D55" s="56">
        <v>867839</v>
      </c>
      <c r="E55" s="56">
        <v>14741</v>
      </c>
      <c r="F55" s="56">
        <v>-1993967</v>
      </c>
      <c r="G55" s="55">
        <v>0</v>
      </c>
    </row>
    <row r="56" spans="1:7" x14ac:dyDescent="0.35">
      <c r="A56" s="5" t="s">
        <v>179</v>
      </c>
      <c r="B56" s="56">
        <v>0</v>
      </c>
      <c r="C56" s="56">
        <v>0</v>
      </c>
      <c r="D56" s="56">
        <v>95734</v>
      </c>
      <c r="E56" s="56">
        <v>0</v>
      </c>
      <c r="F56" s="56">
        <v>0</v>
      </c>
      <c r="G56" s="55">
        <v>95734</v>
      </c>
    </row>
    <row r="57" spans="1:7" x14ac:dyDescent="0.35">
      <c r="A57" s="5" t="s">
        <v>194</v>
      </c>
      <c r="B57" s="56">
        <v>0</v>
      </c>
      <c r="C57" s="56">
        <v>147276</v>
      </c>
      <c r="D57" s="56">
        <v>-147276</v>
      </c>
      <c r="E57" s="56">
        <v>0</v>
      </c>
      <c r="F57" s="56">
        <v>0</v>
      </c>
      <c r="G57" s="55">
        <v>0</v>
      </c>
    </row>
    <row r="58" spans="1:7" x14ac:dyDescent="0.35">
      <c r="A58" s="5" t="s">
        <v>180</v>
      </c>
      <c r="B58" s="56">
        <v>0</v>
      </c>
      <c r="C58" s="56">
        <v>-856</v>
      </c>
      <c r="D58" s="56">
        <v>-953</v>
      </c>
      <c r="E58" s="56">
        <v>-316</v>
      </c>
      <c r="F58" s="56">
        <v>0</v>
      </c>
      <c r="G58" s="55">
        <v>-2125</v>
      </c>
    </row>
    <row r="59" spans="1:7" x14ac:dyDescent="0.35">
      <c r="A59" s="6" t="s">
        <v>195</v>
      </c>
      <c r="B59" s="55">
        <f>SUM(B53:B58)</f>
        <v>121607</v>
      </c>
      <c r="C59" s="55">
        <f>SUM(C53:C58)</f>
        <v>2001525</v>
      </c>
      <c r="D59" s="55">
        <f t="shared" ref="D59:G59" si="4">SUM(D53:D58)</f>
        <v>3065564</v>
      </c>
      <c r="E59" s="55">
        <f t="shared" si="4"/>
        <v>60350</v>
      </c>
      <c r="F59" s="55">
        <f t="shared" si="4"/>
        <v>7235055</v>
      </c>
      <c r="G59" s="55">
        <f t="shared" si="4"/>
        <v>12484101</v>
      </c>
    </row>
    <row r="60" spans="1:7" x14ac:dyDescent="0.35">
      <c r="A60" s="5" t="s">
        <v>196</v>
      </c>
      <c r="B60" s="56">
        <v>0</v>
      </c>
      <c r="C60" s="56">
        <v>-169226</v>
      </c>
      <c r="D60" s="56">
        <v>-722364</v>
      </c>
      <c r="E60" s="56">
        <v>-9441</v>
      </c>
      <c r="F60" s="56">
        <v>0</v>
      </c>
      <c r="G60" s="55">
        <v>-901031</v>
      </c>
    </row>
    <row r="61" spans="1:7" x14ac:dyDescent="0.35">
      <c r="A61" s="5" t="s">
        <v>183</v>
      </c>
      <c r="B61" s="56">
        <v>0</v>
      </c>
      <c r="C61" s="56">
        <v>-66312</v>
      </c>
      <c r="D61" s="56">
        <v>-414420</v>
      </c>
      <c r="E61" s="56">
        <v>-10573</v>
      </c>
      <c r="F61" s="56">
        <v>0</v>
      </c>
      <c r="G61" s="55">
        <v>-491305</v>
      </c>
    </row>
    <row r="62" spans="1:7" x14ac:dyDescent="0.35">
      <c r="A62" s="5" t="s">
        <v>179</v>
      </c>
      <c r="B62" s="56">
        <v>0</v>
      </c>
      <c r="C62" s="56">
        <v>0</v>
      </c>
      <c r="D62" s="56">
        <v>-27079</v>
      </c>
      <c r="E62" s="56">
        <v>0</v>
      </c>
      <c r="F62" s="56">
        <v>0</v>
      </c>
      <c r="G62" s="55">
        <v>-27079</v>
      </c>
    </row>
    <row r="63" spans="1:7" x14ac:dyDescent="0.35">
      <c r="A63" s="5" t="s">
        <v>194</v>
      </c>
      <c r="B63" s="56">
        <v>0</v>
      </c>
      <c r="C63" s="56">
        <v>-21451</v>
      </c>
      <c r="D63" s="56">
        <v>21451</v>
      </c>
      <c r="E63" s="56">
        <v>0</v>
      </c>
      <c r="F63" s="56">
        <v>0</v>
      </c>
      <c r="G63" s="55">
        <v>0</v>
      </c>
    </row>
    <row r="64" spans="1:7" x14ac:dyDescent="0.35">
      <c r="A64" s="5" t="s">
        <v>184</v>
      </c>
      <c r="B64" s="56">
        <v>0</v>
      </c>
      <c r="C64" s="56">
        <v>425</v>
      </c>
      <c r="D64" s="56">
        <v>912</v>
      </c>
      <c r="E64" s="56">
        <v>307</v>
      </c>
      <c r="F64" s="56">
        <v>0</v>
      </c>
      <c r="G64" s="55">
        <v>1644</v>
      </c>
    </row>
    <row r="65" spans="1:7" x14ac:dyDescent="0.35">
      <c r="A65" s="6" t="s">
        <v>197</v>
      </c>
      <c r="B65" s="55">
        <v>0</v>
      </c>
      <c r="C65" s="55">
        <v>-256564</v>
      </c>
      <c r="D65" s="55">
        <v>-1141500</v>
      </c>
      <c r="E65" s="55">
        <v>-19707</v>
      </c>
      <c r="F65" s="55">
        <v>0</v>
      </c>
      <c r="G65" s="55">
        <v>-1417771</v>
      </c>
    </row>
    <row r="66" spans="1:7" x14ac:dyDescent="0.35">
      <c r="A66" s="42" t="s">
        <v>198</v>
      </c>
      <c r="B66" s="57">
        <f>SUM(B59:B65)</f>
        <v>121607</v>
      </c>
      <c r="C66" s="57">
        <v>1744961</v>
      </c>
      <c r="D66" s="57">
        <v>1924064</v>
      </c>
      <c r="E66" s="57">
        <v>40643</v>
      </c>
      <c r="F66" s="57">
        <f t="shared" ref="F66" si="5">SUM(F59:F65)</f>
        <v>7235055</v>
      </c>
      <c r="G66" s="57">
        <v>11066330</v>
      </c>
    </row>
  </sheetData>
  <hyperlinks>
    <hyperlink ref="A1" location="'Титульный лист'!A1" display="← Обратно к содержанию" xr:uid="{EDA2FB5E-648D-45D3-ABD9-E6431C8F7D44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showGridLines="0" zoomScale="70" zoomScaleNormal="70" workbookViewId="0">
      <selection activeCell="A2" sqref="A2"/>
    </sheetView>
  </sheetViews>
  <sheetFormatPr defaultColWidth="11" defaultRowHeight="15.5" x14ac:dyDescent="0.35"/>
  <cols>
    <col min="1" max="1" width="57.08203125" style="43" customWidth="1"/>
    <col min="2" max="2" width="19.08203125" style="43" customWidth="1"/>
    <col min="3" max="3" width="18.58203125" style="43" customWidth="1"/>
    <col min="4" max="4" width="19" style="43" customWidth="1"/>
    <col min="5" max="6" width="19.58203125" style="43" customWidth="1"/>
    <col min="7" max="7" width="16.83203125" style="70" customWidth="1"/>
  </cols>
  <sheetData>
    <row r="1" spans="1:7" ht="42.75" customHeight="1" x14ac:dyDescent="0.35">
      <c r="A1" s="85" t="s">
        <v>310</v>
      </c>
      <c r="G1"/>
    </row>
    <row r="2" spans="1:7" ht="27" customHeight="1" x14ac:dyDescent="0.35">
      <c r="A2" s="86" t="s">
        <v>325</v>
      </c>
      <c r="G2"/>
    </row>
    <row r="3" spans="1:7" s="3" customFormat="1" ht="31" x14ac:dyDescent="0.35">
      <c r="A3" s="84" t="s">
        <v>309</v>
      </c>
      <c r="B3" s="54" t="s">
        <v>262</v>
      </c>
      <c r="C3" s="54" t="s">
        <v>263</v>
      </c>
      <c r="D3" s="54" t="s">
        <v>264</v>
      </c>
      <c r="E3" s="54" t="s">
        <v>265</v>
      </c>
      <c r="F3" s="54" t="s">
        <v>266</v>
      </c>
      <c r="G3" s="54" t="s">
        <v>64</v>
      </c>
    </row>
    <row r="4" spans="1:7" s="2" customFormat="1" x14ac:dyDescent="0.35">
      <c r="A4" s="37" t="s">
        <v>243</v>
      </c>
      <c r="B4" s="55">
        <v>58275</v>
      </c>
      <c r="C4" s="55">
        <v>2932</v>
      </c>
      <c r="D4" s="55"/>
      <c r="E4" s="55">
        <v>233632</v>
      </c>
      <c r="F4" s="55">
        <v>13960</v>
      </c>
      <c r="G4" s="55">
        <v>308799</v>
      </c>
    </row>
    <row r="5" spans="1:7" x14ac:dyDescent="0.35">
      <c r="A5" s="35" t="s">
        <v>244</v>
      </c>
      <c r="B5" s="56">
        <v>63241</v>
      </c>
      <c r="C5" s="56">
        <v>3202</v>
      </c>
      <c r="D5" s="56"/>
      <c r="E5" s="56">
        <v>233632</v>
      </c>
      <c r="F5" s="56">
        <v>16232</v>
      </c>
      <c r="G5" s="55">
        <v>316487</v>
      </c>
    </row>
    <row r="6" spans="1:7" x14ac:dyDescent="0.35">
      <c r="A6" s="35" t="s">
        <v>177</v>
      </c>
      <c r="B6" s="56"/>
      <c r="C6" s="56"/>
      <c r="D6" s="56"/>
      <c r="E6" s="56">
        <v>181214</v>
      </c>
      <c r="F6" s="56">
        <v>11163</v>
      </c>
      <c r="G6" s="55">
        <v>192377</v>
      </c>
    </row>
    <row r="7" spans="1:7" x14ac:dyDescent="0.35">
      <c r="A7" s="35" t="s">
        <v>178</v>
      </c>
      <c r="B7" s="56">
        <v>48877</v>
      </c>
      <c r="C7" s="56">
        <v>1539</v>
      </c>
      <c r="D7" s="56"/>
      <c r="E7" s="56">
        <v>-50416</v>
      </c>
      <c r="F7" s="56"/>
      <c r="G7" s="55"/>
    </row>
    <row r="8" spans="1:7" x14ac:dyDescent="0.35">
      <c r="A8" s="35" t="s">
        <v>180</v>
      </c>
      <c r="B8" s="56"/>
      <c r="C8" s="56"/>
      <c r="D8" s="56"/>
      <c r="E8" s="56">
        <v>-26839</v>
      </c>
      <c r="F8" s="56"/>
      <c r="G8" s="55">
        <v>-26839</v>
      </c>
    </row>
    <row r="9" spans="1:7" s="2" customFormat="1" x14ac:dyDescent="0.35">
      <c r="A9" s="37" t="s">
        <v>245</v>
      </c>
      <c r="B9" s="55">
        <v>112298</v>
      </c>
      <c r="C9" s="55">
        <v>4741</v>
      </c>
      <c r="D9" s="55"/>
      <c r="E9" s="55">
        <v>337591</v>
      </c>
      <c r="F9" s="55">
        <v>27395</v>
      </c>
      <c r="G9" s="55">
        <v>482025</v>
      </c>
    </row>
    <row r="10" spans="1:7" x14ac:dyDescent="0.35">
      <c r="A10" s="35" t="s">
        <v>246</v>
      </c>
      <c r="B10" s="56">
        <v>-5146</v>
      </c>
      <c r="C10" s="56">
        <v>-270</v>
      </c>
      <c r="D10" s="56"/>
      <c r="E10" s="56"/>
      <c r="F10" s="56">
        <v>-2272</v>
      </c>
      <c r="G10" s="55">
        <v>-7688</v>
      </c>
    </row>
    <row r="11" spans="1:7" x14ac:dyDescent="0.35">
      <c r="A11" s="35" t="s">
        <v>183</v>
      </c>
      <c r="B11" s="56">
        <v>-11026</v>
      </c>
      <c r="C11" s="56">
        <v>-609</v>
      </c>
      <c r="D11" s="56"/>
      <c r="E11" s="56"/>
      <c r="F11" s="56">
        <v>-9151</v>
      </c>
      <c r="G11" s="55">
        <v>-20786</v>
      </c>
    </row>
    <row r="12" spans="1:7" s="2" customFormat="1" x14ac:dyDescent="0.35">
      <c r="A12" s="37" t="s">
        <v>247</v>
      </c>
      <c r="B12" s="55">
        <v>-16172</v>
      </c>
      <c r="C12" s="55">
        <v>-879</v>
      </c>
      <c r="D12" s="55"/>
      <c r="E12" s="55"/>
      <c r="F12" s="55">
        <v>-11423</v>
      </c>
      <c r="G12" s="55">
        <v>-28474</v>
      </c>
    </row>
    <row r="13" spans="1:7" s="2" customFormat="1" x14ac:dyDescent="0.35">
      <c r="A13" s="45" t="s">
        <v>248</v>
      </c>
      <c r="B13" s="57">
        <v>96126</v>
      </c>
      <c r="C13" s="57">
        <v>3862</v>
      </c>
      <c r="D13" s="57"/>
      <c r="E13" s="57">
        <v>337591</v>
      </c>
      <c r="F13" s="57">
        <v>15972</v>
      </c>
      <c r="G13" s="57">
        <v>453551</v>
      </c>
    </row>
    <row r="14" spans="1:7" s="2" customFormat="1" x14ac:dyDescent="0.35">
      <c r="A14" s="37" t="s">
        <v>249</v>
      </c>
      <c r="B14" s="55">
        <v>112298</v>
      </c>
      <c r="C14" s="55">
        <v>4741</v>
      </c>
      <c r="D14" s="55"/>
      <c r="E14" s="55">
        <v>337591</v>
      </c>
      <c r="F14" s="55">
        <v>27395</v>
      </c>
      <c r="G14" s="55">
        <v>482025</v>
      </c>
    </row>
    <row r="15" spans="1:7" x14ac:dyDescent="0.35">
      <c r="A15" s="35" t="s">
        <v>177</v>
      </c>
      <c r="B15" s="56"/>
      <c r="C15" s="56"/>
      <c r="D15" s="56"/>
      <c r="E15" s="56">
        <v>549798</v>
      </c>
      <c r="F15" s="56"/>
      <c r="G15" s="55">
        <v>549798</v>
      </c>
    </row>
    <row r="16" spans="1:7" x14ac:dyDescent="0.35">
      <c r="A16" s="35" t="s">
        <v>178</v>
      </c>
      <c r="B16" s="56">
        <v>183085</v>
      </c>
      <c r="C16" s="56">
        <v>-2388</v>
      </c>
      <c r="D16" s="56"/>
      <c r="E16" s="56">
        <v>-202972</v>
      </c>
      <c r="F16" s="56">
        <v>22275</v>
      </c>
      <c r="G16" s="55"/>
    </row>
    <row r="17" spans="1:7" x14ac:dyDescent="0.35">
      <c r="A17" s="35" t="s">
        <v>180</v>
      </c>
      <c r="B17" s="56">
        <v>-6786</v>
      </c>
      <c r="C17" s="56">
        <v>-26</v>
      </c>
      <c r="D17" s="56"/>
      <c r="E17" s="56">
        <v>-77461</v>
      </c>
      <c r="F17" s="56">
        <v>-5530</v>
      </c>
      <c r="G17" s="55">
        <v>-89623</v>
      </c>
    </row>
    <row r="18" spans="1:7" s="2" customFormat="1" x14ac:dyDescent="0.35">
      <c r="A18" s="37" t="s">
        <v>250</v>
      </c>
      <c r="B18" s="55">
        <v>288597</v>
      </c>
      <c r="C18" s="55">
        <v>2327</v>
      </c>
      <c r="D18" s="55"/>
      <c r="E18" s="55">
        <v>606956</v>
      </c>
      <c r="F18" s="55">
        <v>44320</v>
      </c>
      <c r="G18" s="55">
        <v>942200</v>
      </c>
    </row>
    <row r="19" spans="1:7" x14ac:dyDescent="0.35">
      <c r="A19" s="35" t="s">
        <v>251</v>
      </c>
      <c r="B19" s="56">
        <v>-16172</v>
      </c>
      <c r="C19" s="56">
        <v>-879</v>
      </c>
      <c r="D19" s="56"/>
      <c r="E19" s="56"/>
      <c r="F19" s="56">
        <v>-11423</v>
      </c>
      <c r="G19" s="55">
        <v>-28474</v>
      </c>
    </row>
    <row r="20" spans="1:7" x14ac:dyDescent="0.35">
      <c r="A20" s="35" t="s">
        <v>183</v>
      </c>
      <c r="B20" s="56">
        <v>-26714</v>
      </c>
      <c r="C20" s="56">
        <v>-384</v>
      </c>
      <c r="D20" s="56"/>
      <c r="E20" s="56"/>
      <c r="F20" s="56">
        <v>-14583</v>
      </c>
      <c r="G20" s="55">
        <v>-41681</v>
      </c>
    </row>
    <row r="21" spans="1:7" x14ac:dyDescent="0.35">
      <c r="A21" s="35" t="s">
        <v>178</v>
      </c>
      <c r="B21" s="56">
        <v>-508</v>
      </c>
      <c r="C21" s="56">
        <v>508</v>
      </c>
      <c r="D21" s="56"/>
      <c r="E21" s="56"/>
      <c r="F21" s="56"/>
      <c r="G21" s="55"/>
    </row>
    <row r="22" spans="1:7" x14ac:dyDescent="0.35">
      <c r="A22" s="35" t="s">
        <v>184</v>
      </c>
      <c r="B22" s="56">
        <v>1243</v>
      </c>
      <c r="C22" s="56">
        <v>17</v>
      </c>
      <c r="D22" s="56"/>
      <c r="E22" s="56"/>
      <c r="F22" s="56">
        <v>5350</v>
      </c>
      <c r="G22" s="55">
        <v>6610</v>
      </c>
    </row>
    <row r="23" spans="1:7" s="2" customFormat="1" x14ac:dyDescent="0.35">
      <c r="A23" s="37" t="s">
        <v>252</v>
      </c>
      <c r="B23" s="55">
        <v>-42151</v>
      </c>
      <c r="C23" s="55">
        <v>-738</v>
      </c>
      <c r="D23" s="55"/>
      <c r="E23" s="55"/>
      <c r="F23" s="55">
        <v>-20656</v>
      </c>
      <c r="G23" s="55">
        <v>-63545</v>
      </c>
    </row>
    <row r="24" spans="1:7" s="2" customFormat="1" x14ac:dyDescent="0.35">
      <c r="A24" s="45" t="s">
        <v>253</v>
      </c>
      <c r="B24" s="57">
        <v>246446</v>
      </c>
      <c r="C24" s="57">
        <v>1589</v>
      </c>
      <c r="D24" s="57"/>
      <c r="E24" s="57">
        <v>606956</v>
      </c>
      <c r="F24" s="57">
        <v>23664</v>
      </c>
      <c r="G24" s="57">
        <v>878655</v>
      </c>
    </row>
    <row r="25" spans="1:7" s="2" customFormat="1" x14ac:dyDescent="0.35">
      <c r="A25" s="37" t="s">
        <v>175</v>
      </c>
      <c r="B25" s="55">
        <v>246446</v>
      </c>
      <c r="C25" s="55">
        <v>1589</v>
      </c>
      <c r="D25" s="55"/>
      <c r="E25" s="55">
        <v>606956</v>
      </c>
      <c r="F25" s="55">
        <v>23664</v>
      </c>
      <c r="G25" s="55">
        <v>878655</v>
      </c>
    </row>
    <row r="26" spans="1:7" x14ac:dyDescent="0.35">
      <c r="A26" s="35" t="s">
        <v>176</v>
      </c>
      <c r="B26" s="56">
        <v>288597</v>
      </c>
      <c r="C26" s="56">
        <v>2327</v>
      </c>
      <c r="D26" s="56"/>
      <c r="E26" s="56">
        <v>606956</v>
      </c>
      <c r="F26" s="56">
        <v>44320</v>
      </c>
      <c r="G26" s="55">
        <v>942200</v>
      </c>
    </row>
    <row r="27" spans="1:7" x14ac:dyDescent="0.35">
      <c r="A27" s="35" t="s">
        <v>177</v>
      </c>
      <c r="B27" s="56"/>
      <c r="C27" s="56"/>
      <c r="D27" s="56"/>
      <c r="E27" s="56">
        <v>813589</v>
      </c>
      <c r="F27" s="56"/>
      <c r="G27" s="55">
        <v>813589</v>
      </c>
    </row>
    <row r="28" spans="1:7" x14ac:dyDescent="0.35">
      <c r="A28" s="35" t="s">
        <v>178</v>
      </c>
      <c r="B28" s="56">
        <v>167862</v>
      </c>
      <c r="C28" s="56">
        <v>2877</v>
      </c>
      <c r="D28" s="56"/>
      <c r="E28" s="56">
        <v>-190366</v>
      </c>
      <c r="F28" s="56">
        <v>19627</v>
      </c>
      <c r="G28" s="55"/>
    </row>
    <row r="29" spans="1:7" x14ac:dyDescent="0.35">
      <c r="A29" s="35" t="s">
        <v>180</v>
      </c>
      <c r="B29" s="56">
        <v>-1939</v>
      </c>
      <c r="C29" s="56">
        <v>-1032</v>
      </c>
      <c r="D29" s="56"/>
      <c r="E29" s="56">
        <v>-35415</v>
      </c>
      <c r="F29" s="56">
        <v>-19186</v>
      </c>
      <c r="G29" s="55">
        <v>-57572</v>
      </c>
    </row>
    <row r="30" spans="1:7" s="2" customFormat="1" x14ac:dyDescent="0.35">
      <c r="A30" s="37" t="s">
        <v>181</v>
      </c>
      <c r="B30" s="55">
        <v>454520</v>
      </c>
      <c r="C30" s="55">
        <v>4172</v>
      </c>
      <c r="D30" s="55"/>
      <c r="E30" s="55">
        <v>1194764</v>
      </c>
      <c r="F30" s="55">
        <v>44761</v>
      </c>
      <c r="G30" s="55">
        <v>1698217</v>
      </c>
    </row>
    <row r="31" spans="1:7" x14ac:dyDescent="0.35">
      <c r="A31" s="35" t="s">
        <v>182</v>
      </c>
      <c r="B31" s="56">
        <v>-42151</v>
      </c>
      <c r="C31" s="56">
        <v>-738</v>
      </c>
      <c r="D31" s="56"/>
      <c r="E31" s="56"/>
      <c r="F31" s="56">
        <v>-20656</v>
      </c>
      <c r="G31" s="55">
        <v>-63545</v>
      </c>
    </row>
    <row r="32" spans="1:7" x14ac:dyDescent="0.35">
      <c r="A32" s="35" t="s">
        <v>183</v>
      </c>
      <c r="B32" s="56">
        <v>-57102</v>
      </c>
      <c r="C32" s="56">
        <v>-641</v>
      </c>
      <c r="D32" s="56"/>
      <c r="E32" s="56"/>
      <c r="F32" s="56">
        <v>-16000</v>
      </c>
      <c r="G32" s="55">
        <v>-73743</v>
      </c>
    </row>
    <row r="33" spans="1:7" x14ac:dyDescent="0.35">
      <c r="A33" s="35" t="s">
        <v>184</v>
      </c>
      <c r="B33" s="56">
        <v>1072</v>
      </c>
      <c r="C33" s="56">
        <v>629</v>
      </c>
      <c r="D33" s="56"/>
      <c r="E33" s="56"/>
      <c r="F33" s="56">
        <v>18875</v>
      </c>
      <c r="G33" s="55">
        <v>20576</v>
      </c>
    </row>
    <row r="34" spans="1:7" s="2" customFormat="1" x14ac:dyDescent="0.35">
      <c r="A34" s="37" t="s">
        <v>185</v>
      </c>
      <c r="B34" s="55">
        <v>-98181</v>
      </c>
      <c r="C34" s="55">
        <v>-750</v>
      </c>
      <c r="D34" s="55"/>
      <c r="E34" s="55"/>
      <c r="F34" s="55">
        <v>-17781</v>
      </c>
      <c r="G34" s="55">
        <v>-116712</v>
      </c>
    </row>
    <row r="35" spans="1:7" s="2" customFormat="1" x14ac:dyDescent="0.35">
      <c r="A35" s="45" t="s">
        <v>186</v>
      </c>
      <c r="B35" s="57">
        <v>356339</v>
      </c>
      <c r="C35" s="57">
        <v>3422</v>
      </c>
      <c r="D35" s="57"/>
      <c r="E35" s="57">
        <v>1194764</v>
      </c>
      <c r="F35" s="57">
        <v>26980</v>
      </c>
      <c r="G35" s="57">
        <v>1581505</v>
      </c>
    </row>
    <row r="36" spans="1:7" x14ac:dyDescent="0.35">
      <c r="A36" s="37" t="s">
        <v>187</v>
      </c>
      <c r="B36" s="55">
        <v>454520</v>
      </c>
      <c r="C36" s="55">
        <v>4172</v>
      </c>
      <c r="D36" s="55"/>
      <c r="E36" s="55">
        <v>1194764</v>
      </c>
      <c r="F36" s="55">
        <v>44761</v>
      </c>
      <c r="G36" s="55">
        <v>1698217</v>
      </c>
    </row>
    <row r="37" spans="1:7" x14ac:dyDescent="0.35">
      <c r="A37" s="35" t="s">
        <v>267</v>
      </c>
      <c r="B37" s="56"/>
      <c r="C37" s="56"/>
      <c r="D37" s="56">
        <v>76497</v>
      </c>
      <c r="E37" s="56"/>
      <c r="F37" s="56">
        <v>34566</v>
      </c>
      <c r="G37" s="55">
        <v>111063</v>
      </c>
    </row>
    <row r="38" spans="1:7" x14ac:dyDescent="0.35">
      <c r="A38" s="35" t="s">
        <v>177</v>
      </c>
      <c r="B38" s="56"/>
      <c r="C38" s="56"/>
      <c r="D38" s="56"/>
      <c r="E38" s="56">
        <v>1778750</v>
      </c>
      <c r="F38" s="56"/>
      <c r="G38" s="55">
        <v>1778750</v>
      </c>
    </row>
    <row r="39" spans="1:7" x14ac:dyDescent="0.35">
      <c r="A39" s="35" t="s">
        <v>178</v>
      </c>
      <c r="B39" s="56">
        <v>600246</v>
      </c>
      <c r="C39" s="56">
        <v>11683</v>
      </c>
      <c r="D39" s="56"/>
      <c r="E39" s="56">
        <v>-718556</v>
      </c>
      <c r="F39" s="56">
        <v>106627</v>
      </c>
      <c r="G39" s="55"/>
    </row>
    <row r="40" spans="1:7" x14ac:dyDescent="0.35">
      <c r="A40" s="35" t="s">
        <v>180</v>
      </c>
      <c r="B40" s="56">
        <v>288</v>
      </c>
      <c r="C40" s="56"/>
      <c r="D40" s="56"/>
      <c r="E40" s="56">
        <v>-67051</v>
      </c>
      <c r="F40" s="56">
        <v>-11693</v>
      </c>
      <c r="G40" s="55">
        <v>-78456</v>
      </c>
    </row>
    <row r="41" spans="1:7" x14ac:dyDescent="0.35">
      <c r="A41" s="37" t="s">
        <v>189</v>
      </c>
      <c r="B41" s="55">
        <v>1055054</v>
      </c>
      <c r="C41" s="55">
        <v>15855</v>
      </c>
      <c r="D41" s="55">
        <v>76497</v>
      </c>
      <c r="E41" s="55">
        <v>2187907</v>
      </c>
      <c r="F41" s="55">
        <v>174261</v>
      </c>
      <c r="G41" s="55">
        <v>3509574</v>
      </c>
    </row>
    <row r="42" spans="1:7" x14ac:dyDescent="0.35">
      <c r="A42" s="35" t="s">
        <v>190</v>
      </c>
      <c r="B42" s="56">
        <v>-98181</v>
      </c>
      <c r="C42" s="56">
        <v>-750</v>
      </c>
      <c r="D42" s="56"/>
      <c r="E42" s="56"/>
      <c r="F42" s="56">
        <v>-17781</v>
      </c>
      <c r="G42" s="55">
        <v>-116712</v>
      </c>
    </row>
    <row r="43" spans="1:7" x14ac:dyDescent="0.35">
      <c r="A43" s="35" t="s">
        <v>183</v>
      </c>
      <c r="B43" s="56">
        <v>-157928</v>
      </c>
      <c r="C43" s="56">
        <v>-713</v>
      </c>
      <c r="D43" s="56"/>
      <c r="E43" s="56"/>
      <c r="F43" s="56">
        <v>-36088</v>
      </c>
      <c r="G43" s="55">
        <v>-194729</v>
      </c>
    </row>
    <row r="44" spans="1:7" x14ac:dyDescent="0.35">
      <c r="A44" s="35" t="s">
        <v>178</v>
      </c>
      <c r="B44" s="56">
        <v>189</v>
      </c>
      <c r="C44" s="56">
        <v>51</v>
      </c>
      <c r="D44" s="56"/>
      <c r="E44" s="56"/>
      <c r="F44" s="56">
        <v>-240</v>
      </c>
      <c r="G44" s="55"/>
    </row>
    <row r="45" spans="1:7" x14ac:dyDescent="0.35">
      <c r="A45" s="35" t="s">
        <v>184</v>
      </c>
      <c r="B45" s="56">
        <v>461</v>
      </c>
      <c r="C45" s="56"/>
      <c r="D45" s="56"/>
      <c r="E45" s="56"/>
      <c r="F45" s="56">
        <v>11692</v>
      </c>
      <c r="G45" s="55">
        <v>12153</v>
      </c>
    </row>
    <row r="46" spans="1:7" x14ac:dyDescent="0.35">
      <c r="A46" s="37" t="s">
        <v>191</v>
      </c>
      <c r="B46" s="55">
        <v>-255459</v>
      </c>
      <c r="C46" s="55">
        <v>-1412</v>
      </c>
      <c r="D46" s="55"/>
      <c r="E46" s="55"/>
      <c r="F46" s="55">
        <v>-42417</v>
      </c>
      <c r="G46" s="55">
        <v>-299288</v>
      </c>
    </row>
    <row r="47" spans="1:7" x14ac:dyDescent="0.35">
      <c r="A47" s="45" t="s">
        <v>192</v>
      </c>
      <c r="B47" s="57">
        <v>799595</v>
      </c>
      <c r="C47" s="57">
        <v>14443</v>
      </c>
      <c r="D47" s="57">
        <v>76497</v>
      </c>
      <c r="E47" s="57">
        <v>2187907</v>
      </c>
      <c r="F47" s="57">
        <v>131844</v>
      </c>
      <c r="G47" s="57">
        <v>3210286</v>
      </c>
    </row>
    <row r="48" spans="1:7" x14ac:dyDescent="0.35">
      <c r="A48" s="37" t="s">
        <v>193</v>
      </c>
      <c r="B48" s="55">
        <v>1055054</v>
      </c>
      <c r="C48" s="55">
        <v>15855</v>
      </c>
      <c r="D48" s="55">
        <v>76497</v>
      </c>
      <c r="E48" s="55">
        <v>2187907</v>
      </c>
      <c r="F48" s="55">
        <v>174261</v>
      </c>
      <c r="G48" s="55">
        <v>3509574</v>
      </c>
    </row>
    <row r="49" spans="1:7" x14ac:dyDescent="0.35">
      <c r="A49" s="35" t="s">
        <v>177</v>
      </c>
      <c r="B49" s="56"/>
      <c r="C49" s="56"/>
      <c r="D49" s="56"/>
      <c r="E49" s="56">
        <v>1724239</v>
      </c>
      <c r="F49" s="56"/>
      <c r="G49" s="55">
        <v>1724239</v>
      </c>
    </row>
    <row r="50" spans="1:7" x14ac:dyDescent="0.35">
      <c r="A50" s="35" t="s">
        <v>178</v>
      </c>
      <c r="B50" s="56">
        <v>625448</v>
      </c>
      <c r="C50" s="56">
        <v>12634</v>
      </c>
      <c r="D50" s="56"/>
      <c r="E50" s="56">
        <v>-731315</v>
      </c>
      <c r="F50" s="56">
        <v>93233</v>
      </c>
      <c r="G50" s="55"/>
    </row>
    <row r="51" spans="1:7" x14ac:dyDescent="0.35">
      <c r="A51" s="35" t="s">
        <v>180</v>
      </c>
      <c r="B51" s="56"/>
      <c r="C51" s="56">
        <v>-31</v>
      </c>
      <c r="D51" s="56"/>
      <c r="E51" s="56">
        <v>-63490</v>
      </c>
      <c r="F51" s="56">
        <v>-29296</v>
      </c>
      <c r="G51" s="55">
        <v>-92817</v>
      </c>
    </row>
    <row r="52" spans="1:7" x14ac:dyDescent="0.35">
      <c r="A52" s="37" t="s">
        <v>195</v>
      </c>
      <c r="B52" s="55">
        <v>1680502</v>
      </c>
      <c r="C52" s="55">
        <v>28458</v>
      </c>
      <c r="D52" s="55">
        <v>76497</v>
      </c>
      <c r="E52" s="55">
        <v>3117341</v>
      </c>
      <c r="F52" s="55">
        <v>238198</v>
      </c>
      <c r="G52" s="55">
        <v>5140996</v>
      </c>
    </row>
    <row r="53" spans="1:7" x14ac:dyDescent="0.35">
      <c r="A53" s="35" t="s">
        <v>196</v>
      </c>
      <c r="B53" s="56">
        <v>-255459</v>
      </c>
      <c r="C53" s="56">
        <v>-1412</v>
      </c>
      <c r="D53" s="56"/>
      <c r="E53" s="56"/>
      <c r="F53" s="56">
        <v>-42417</v>
      </c>
      <c r="G53" s="55">
        <v>-299288</v>
      </c>
    </row>
    <row r="54" spans="1:7" x14ac:dyDescent="0.35">
      <c r="A54" s="35" t="s">
        <v>183</v>
      </c>
      <c r="B54" s="56">
        <v>-276899</v>
      </c>
      <c r="C54" s="56">
        <v>-2086</v>
      </c>
      <c r="D54" s="56">
        <v>-15299</v>
      </c>
      <c r="E54" s="56"/>
      <c r="F54" s="56">
        <v>-77698</v>
      </c>
      <c r="G54" s="55">
        <v>-371982</v>
      </c>
    </row>
    <row r="55" spans="1:7" x14ac:dyDescent="0.35">
      <c r="A55" s="35" t="s">
        <v>178</v>
      </c>
      <c r="B55" s="56">
        <v>189</v>
      </c>
      <c r="C55" s="56">
        <v>51</v>
      </c>
      <c r="D55" s="56"/>
      <c r="E55" s="56"/>
      <c r="F55" s="56">
        <v>-240</v>
      </c>
      <c r="G55" s="55"/>
    </row>
    <row r="56" spans="1:7" x14ac:dyDescent="0.35">
      <c r="A56" s="35" t="s">
        <v>184</v>
      </c>
      <c r="B56" s="56">
        <v>-189</v>
      </c>
      <c r="C56" s="56">
        <v>-21</v>
      </c>
      <c r="D56" s="56"/>
      <c r="E56" s="56"/>
      <c r="F56" s="56">
        <v>29826</v>
      </c>
      <c r="G56" s="55">
        <v>29616</v>
      </c>
    </row>
    <row r="57" spans="1:7" x14ac:dyDescent="0.35">
      <c r="A57" s="37" t="s">
        <v>197</v>
      </c>
      <c r="B57" s="55">
        <v>-532358</v>
      </c>
      <c r="C57" s="55">
        <v>-3468</v>
      </c>
      <c r="D57" s="55">
        <v>-15299</v>
      </c>
      <c r="E57" s="55"/>
      <c r="F57" s="55">
        <v>-90529</v>
      </c>
      <c r="G57" s="55">
        <v>-641654</v>
      </c>
    </row>
    <row r="58" spans="1:7" x14ac:dyDescent="0.35">
      <c r="A58" s="45" t="s">
        <v>198</v>
      </c>
      <c r="B58" s="57">
        <v>1148144</v>
      </c>
      <c r="C58" s="57">
        <v>24990</v>
      </c>
      <c r="D58" s="57">
        <v>61198</v>
      </c>
      <c r="E58" s="57">
        <v>3117341</v>
      </c>
      <c r="F58" s="57">
        <v>147669</v>
      </c>
      <c r="G58" s="57">
        <v>4499342</v>
      </c>
    </row>
  </sheetData>
  <hyperlinks>
    <hyperlink ref="A1" location="'Титульный лист'!A1" display="← Обратно к содержанию" xr:uid="{F98049F6-A18D-4820-AF0F-9D802EACDC4A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36.33203125" style="43" customWidth="1"/>
    <col min="2" max="2" width="22.83203125" style="43" customWidth="1"/>
    <col min="3" max="5" width="16.08203125" style="43" customWidth="1"/>
    <col min="6" max="6" width="20" style="43" customWidth="1"/>
  </cols>
  <sheetData>
    <row r="1" spans="1:7" ht="42.75" customHeight="1" x14ac:dyDescent="0.35">
      <c r="A1" s="85" t="s">
        <v>310</v>
      </c>
    </row>
    <row r="2" spans="1:7" ht="27" customHeight="1" x14ac:dyDescent="0.35">
      <c r="A2" s="86" t="s">
        <v>326</v>
      </c>
    </row>
    <row r="3" spans="1:7" x14ac:dyDescent="0.35">
      <c r="A3" s="84" t="s">
        <v>309</v>
      </c>
      <c r="B3" s="55" t="s">
        <v>21</v>
      </c>
      <c r="C3" s="55" t="s">
        <v>22</v>
      </c>
      <c r="D3" s="55" t="s">
        <v>23</v>
      </c>
      <c r="E3" s="55" t="s">
        <v>24</v>
      </c>
      <c r="F3" s="55" t="s">
        <v>25</v>
      </c>
    </row>
    <row r="4" spans="1:7" x14ac:dyDescent="0.35">
      <c r="A4" s="35" t="s">
        <v>65</v>
      </c>
      <c r="B4" s="40">
        <v>123588</v>
      </c>
      <c r="C4" s="40">
        <v>896444</v>
      </c>
      <c r="D4" s="41">
        <v>936926</v>
      </c>
      <c r="E4" s="41">
        <v>1607894</v>
      </c>
      <c r="F4" s="41">
        <v>2042085</v>
      </c>
      <c r="G4" s="43"/>
    </row>
    <row r="5" spans="1:7" x14ac:dyDescent="0.35">
      <c r="A5" s="35" t="s">
        <v>66</v>
      </c>
      <c r="B5" s="41">
        <v>172496</v>
      </c>
      <c r="C5" s="41">
        <v>260420</v>
      </c>
      <c r="D5" s="41">
        <v>809282</v>
      </c>
      <c r="E5" s="41">
        <v>1174582</v>
      </c>
      <c r="F5" s="41">
        <v>1820058</v>
      </c>
      <c r="G5" s="43"/>
    </row>
    <row r="6" spans="1:7" x14ac:dyDescent="0.35">
      <c r="A6" s="35" t="s">
        <v>67</v>
      </c>
      <c r="B6" s="40">
        <v>398415</v>
      </c>
      <c r="C6" s="40">
        <v>512372</v>
      </c>
      <c r="D6" s="41">
        <v>960470</v>
      </c>
      <c r="E6" s="41">
        <v>2891886</v>
      </c>
      <c r="F6" s="41">
        <v>1675860</v>
      </c>
      <c r="G6" s="43"/>
    </row>
    <row r="7" spans="1:7" x14ac:dyDescent="0.35">
      <c r="A7" s="35" t="s">
        <v>68</v>
      </c>
      <c r="B7" s="40">
        <v>14798</v>
      </c>
      <c r="C7" s="40">
        <v>36229</v>
      </c>
      <c r="D7" s="41">
        <v>43380</v>
      </c>
      <c r="E7" s="41">
        <v>52283</v>
      </c>
      <c r="F7" s="41">
        <v>216563</v>
      </c>
      <c r="G7" s="43"/>
    </row>
    <row r="8" spans="1:7" x14ac:dyDescent="0.35">
      <c r="A8" s="35" t="s">
        <v>69</v>
      </c>
      <c r="B8" s="40">
        <v>89631</v>
      </c>
      <c r="C8" s="40">
        <v>16365</v>
      </c>
      <c r="D8" s="41"/>
      <c r="E8" s="41"/>
      <c r="F8" s="41"/>
      <c r="G8" s="43"/>
    </row>
    <row r="9" spans="1:7" x14ac:dyDescent="0.35">
      <c r="A9" s="35" t="s">
        <v>70</v>
      </c>
      <c r="B9" s="40">
        <v>48884</v>
      </c>
      <c r="C9" s="40">
        <v>54361</v>
      </c>
      <c r="D9" s="41">
        <v>96105</v>
      </c>
      <c r="E9" s="41">
        <v>164074</v>
      </c>
      <c r="F9" s="41">
        <v>163161</v>
      </c>
      <c r="G9" s="43"/>
    </row>
    <row r="10" spans="1:7" ht="31" x14ac:dyDescent="0.35">
      <c r="A10" s="35" t="s">
        <v>71</v>
      </c>
      <c r="B10" s="40">
        <v>-62403</v>
      </c>
      <c r="C10" s="40">
        <v>-111062</v>
      </c>
      <c r="D10" s="41">
        <v>-168405</v>
      </c>
      <c r="E10" s="41">
        <v>-428290</v>
      </c>
      <c r="F10" s="41">
        <v>-637715</v>
      </c>
      <c r="G10" s="43"/>
    </row>
    <row r="11" spans="1:7" x14ac:dyDescent="0.35">
      <c r="A11" s="45" t="s">
        <v>254</v>
      </c>
      <c r="B11" s="60">
        <f>SUM(B4:B10)</f>
        <v>785409</v>
      </c>
      <c r="C11" s="60">
        <f>SUM(C4:C10)</f>
        <v>1665129</v>
      </c>
      <c r="D11" s="61">
        <f>SUM(D4:D10)</f>
        <v>2677758</v>
      </c>
      <c r="E11" s="61">
        <f>SUM(E4:E10)</f>
        <v>5462429</v>
      </c>
      <c r="F11" s="61">
        <f>SUM(F4:F10)</f>
        <v>5280012</v>
      </c>
      <c r="G11" s="43"/>
    </row>
    <row r="12" spans="1:7" x14ac:dyDescent="0.35">
      <c r="G12" s="43"/>
    </row>
    <row r="13" spans="1:7" x14ac:dyDescent="0.35">
      <c r="G13" s="43"/>
    </row>
    <row r="14" spans="1:7" x14ac:dyDescent="0.35">
      <c r="G14" s="43"/>
    </row>
  </sheetData>
  <hyperlinks>
    <hyperlink ref="A1" location="'Титульный лист'!A1" display="← Обратно к содержанию" xr:uid="{E20F0BD2-D865-406A-BEB6-3B3D877F7B7C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45" style="43" customWidth="1"/>
    <col min="2" max="2" width="24.08203125" style="43" customWidth="1"/>
    <col min="3" max="3" width="24" style="43" customWidth="1"/>
    <col min="4" max="4" width="20" style="43" customWidth="1"/>
    <col min="5" max="5" width="18.33203125" style="43" customWidth="1"/>
    <col min="6" max="6" width="20.5" style="43" customWidth="1"/>
  </cols>
  <sheetData>
    <row r="1" spans="1:6" ht="42.75" customHeight="1" x14ac:dyDescent="0.35">
      <c r="A1" s="85" t="s">
        <v>310</v>
      </c>
    </row>
    <row r="2" spans="1:6" ht="27" customHeight="1" x14ac:dyDescent="0.35">
      <c r="A2" s="86" t="s">
        <v>327</v>
      </c>
    </row>
    <row r="3" spans="1:6" x14ac:dyDescent="0.35">
      <c r="A3" s="84" t="s">
        <v>309</v>
      </c>
      <c r="B3" s="55" t="s">
        <v>21</v>
      </c>
      <c r="C3" s="55" t="s">
        <v>22</v>
      </c>
      <c r="D3" s="55" t="s">
        <v>23</v>
      </c>
      <c r="E3" s="55" t="s">
        <v>24</v>
      </c>
      <c r="F3" s="55" t="s">
        <v>25</v>
      </c>
    </row>
    <row r="4" spans="1:6" x14ac:dyDescent="0.35">
      <c r="A4" s="35" t="s">
        <v>174</v>
      </c>
      <c r="B4" s="40">
        <v>754832</v>
      </c>
      <c r="C4" s="40">
        <v>1116614</v>
      </c>
      <c r="D4" s="40">
        <v>1405941</v>
      </c>
      <c r="E4" s="41">
        <v>913354</v>
      </c>
      <c r="F4" s="41">
        <v>1024135</v>
      </c>
    </row>
    <row r="5" spans="1:6" ht="31" x14ac:dyDescent="0.35">
      <c r="A5" s="35" t="s">
        <v>206</v>
      </c>
      <c r="B5" s="40">
        <v>38751</v>
      </c>
      <c r="C5" s="40">
        <v>21315</v>
      </c>
      <c r="D5" s="40">
        <v>56401</v>
      </c>
      <c r="E5" s="41">
        <v>379899</v>
      </c>
      <c r="F5" s="41">
        <v>328801</v>
      </c>
    </row>
    <row r="6" spans="1:6" ht="31" x14ac:dyDescent="0.35">
      <c r="A6" s="35" t="s">
        <v>207</v>
      </c>
      <c r="B6" s="40"/>
      <c r="C6" s="40"/>
      <c r="D6" s="40"/>
      <c r="E6" s="41">
        <v>150000</v>
      </c>
      <c r="F6" s="41"/>
    </row>
    <row r="7" spans="1:6" x14ac:dyDescent="0.35">
      <c r="A7" s="35" t="s">
        <v>208</v>
      </c>
      <c r="B7" s="40">
        <v>23616</v>
      </c>
      <c r="C7" s="40">
        <v>32453</v>
      </c>
      <c r="D7" s="40">
        <v>43940</v>
      </c>
      <c r="E7" s="41">
        <v>16363</v>
      </c>
      <c r="F7" s="41">
        <v>14070</v>
      </c>
    </row>
    <row r="8" spans="1:6" ht="31" x14ac:dyDescent="0.35">
      <c r="A8" s="37" t="s">
        <v>260</v>
      </c>
      <c r="B8" s="59">
        <f t="shared" ref="B8:D8" si="0">SUM(B4:B7)</f>
        <v>817199</v>
      </c>
      <c r="C8" s="59">
        <f t="shared" si="0"/>
        <v>1170382</v>
      </c>
      <c r="D8" s="59">
        <f t="shared" si="0"/>
        <v>1506282</v>
      </c>
      <c r="E8" s="59">
        <f>SUM(E4:E7)</f>
        <v>1459616</v>
      </c>
      <c r="F8" s="59">
        <f>SUM(F4:F7)</f>
        <v>1367006</v>
      </c>
    </row>
    <row r="9" spans="1:6" x14ac:dyDescent="0.35">
      <c r="A9" s="35" t="s">
        <v>209</v>
      </c>
      <c r="B9" s="40">
        <v>84077</v>
      </c>
      <c r="C9" s="40">
        <v>147128</v>
      </c>
      <c r="D9" s="40">
        <v>247577</v>
      </c>
      <c r="E9" s="41">
        <v>344372</v>
      </c>
      <c r="F9" s="41">
        <v>307658</v>
      </c>
    </row>
    <row r="10" spans="1:6" ht="31" x14ac:dyDescent="0.35">
      <c r="A10" s="35" t="s">
        <v>210</v>
      </c>
      <c r="B10" s="40">
        <v>53775</v>
      </c>
      <c r="C10" s="40">
        <v>52877</v>
      </c>
      <c r="D10" s="40">
        <v>175370</v>
      </c>
      <c r="E10" s="41">
        <v>76144</v>
      </c>
      <c r="F10" s="41">
        <v>204454</v>
      </c>
    </row>
    <row r="11" spans="1:6" x14ac:dyDescent="0.35">
      <c r="A11" s="35" t="s">
        <v>211</v>
      </c>
      <c r="B11" s="40">
        <v>31107</v>
      </c>
      <c r="C11" s="40">
        <v>142443</v>
      </c>
      <c r="D11" s="40">
        <v>184404</v>
      </c>
      <c r="E11" s="41">
        <v>269764</v>
      </c>
      <c r="F11" s="41">
        <v>198406</v>
      </c>
    </row>
    <row r="12" spans="1:6" x14ac:dyDescent="0.35">
      <c r="A12" s="35" t="s">
        <v>212</v>
      </c>
      <c r="B12" s="40">
        <v>5051</v>
      </c>
      <c r="C12" s="40">
        <v>26951</v>
      </c>
      <c r="D12" s="40">
        <v>71865</v>
      </c>
      <c r="E12" s="41">
        <v>164263</v>
      </c>
      <c r="F12" s="41">
        <v>129817</v>
      </c>
    </row>
    <row r="13" spans="1:6" x14ac:dyDescent="0.35">
      <c r="A13" s="35" t="s">
        <v>213</v>
      </c>
      <c r="B13" s="40">
        <v>16947</v>
      </c>
      <c r="C13" s="40">
        <v>25194</v>
      </c>
      <c r="D13" s="40">
        <v>57046</v>
      </c>
      <c r="E13" s="41">
        <v>51590</v>
      </c>
      <c r="F13" s="41">
        <v>59176</v>
      </c>
    </row>
    <row r="14" spans="1:6" ht="31" x14ac:dyDescent="0.35">
      <c r="A14" s="35" t="s">
        <v>214</v>
      </c>
      <c r="B14" s="40">
        <v>351468</v>
      </c>
      <c r="C14" s="40">
        <v>94118</v>
      </c>
      <c r="D14" s="40">
        <v>300000</v>
      </c>
      <c r="E14" s="41">
        <v>345000</v>
      </c>
      <c r="F14" s="41">
        <v>462647</v>
      </c>
    </row>
    <row r="15" spans="1:6" ht="31" x14ac:dyDescent="0.35">
      <c r="A15" s="37" t="s">
        <v>259</v>
      </c>
      <c r="B15" s="58">
        <f>SUM(B9:B14)</f>
        <v>542425</v>
      </c>
      <c r="C15" s="58">
        <f t="shared" ref="C15:D15" si="1">SUM(C9:C14)</f>
        <v>488711</v>
      </c>
      <c r="D15" s="58">
        <f t="shared" si="1"/>
        <v>1036262</v>
      </c>
      <c r="E15" s="58">
        <f>SUM(E9:E14)</f>
        <v>1251133</v>
      </c>
      <c r="F15" s="58">
        <f t="shared" ref="F15" si="2">SUM(F9:F14)</f>
        <v>1362158</v>
      </c>
    </row>
    <row r="16" spans="1:6" ht="31" x14ac:dyDescent="0.35">
      <c r="A16" s="45" t="s">
        <v>258</v>
      </c>
      <c r="B16" s="61">
        <f>B15+B8</f>
        <v>1359624</v>
      </c>
      <c r="C16" s="61">
        <f t="shared" ref="C16:F16" si="3">C15+C8</f>
        <v>1659093</v>
      </c>
      <c r="D16" s="61">
        <f t="shared" si="3"/>
        <v>2542544</v>
      </c>
      <c r="E16" s="61">
        <f t="shared" si="3"/>
        <v>2710749</v>
      </c>
      <c r="F16" s="61">
        <f t="shared" si="3"/>
        <v>2729164</v>
      </c>
    </row>
  </sheetData>
  <hyperlinks>
    <hyperlink ref="A1" location="'Титульный лист'!A1" display="← Обратно к содержанию" xr:uid="{ADFF1E8C-C4C6-4FA6-A2EC-B2E33165D6A2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37.58203125" style="43" customWidth="1"/>
    <col min="2" max="2" width="22.58203125" style="43" customWidth="1"/>
    <col min="3" max="3" width="19.5" style="43" customWidth="1"/>
    <col min="4" max="4" width="19.83203125" style="43" customWidth="1"/>
    <col min="5" max="5" width="17.58203125" style="43" customWidth="1"/>
    <col min="6" max="6" width="21" style="43" customWidth="1"/>
  </cols>
  <sheetData>
    <row r="1" spans="1:6" ht="42.75" customHeight="1" x14ac:dyDescent="0.35">
      <c r="A1" s="85" t="s">
        <v>310</v>
      </c>
    </row>
    <row r="2" spans="1:6" ht="27" customHeight="1" x14ac:dyDescent="0.35">
      <c r="A2" s="86" t="s">
        <v>328</v>
      </c>
    </row>
    <row r="3" spans="1:6" x14ac:dyDescent="0.35">
      <c r="A3" s="84" t="s">
        <v>309</v>
      </c>
      <c r="B3" s="55" t="s">
        <v>21</v>
      </c>
      <c r="C3" s="55" t="s">
        <v>22</v>
      </c>
      <c r="D3" s="55" t="s">
        <v>23</v>
      </c>
      <c r="E3" s="55" t="s">
        <v>24</v>
      </c>
      <c r="F3" s="55" t="s">
        <v>25</v>
      </c>
    </row>
    <row r="4" spans="1:6" x14ac:dyDescent="0.35">
      <c r="A4" s="35" t="s">
        <v>200</v>
      </c>
      <c r="B4" s="40">
        <v>1704668</v>
      </c>
      <c r="C4" s="40">
        <v>4116556</v>
      </c>
      <c r="D4" s="40">
        <v>6060436</v>
      </c>
      <c r="E4" s="41">
        <v>3830410</v>
      </c>
      <c r="F4" s="41">
        <v>10793958</v>
      </c>
    </row>
    <row r="5" spans="1:6" x14ac:dyDescent="0.35">
      <c r="A5" s="35" t="s">
        <v>201</v>
      </c>
      <c r="B5" s="40">
        <v>4739</v>
      </c>
      <c r="C5" s="40">
        <v>9422</v>
      </c>
      <c r="D5" s="40">
        <v>14159</v>
      </c>
      <c r="E5" s="41">
        <v>43060</v>
      </c>
      <c r="F5" s="41">
        <v>31960</v>
      </c>
    </row>
    <row r="6" spans="1:6" ht="31" x14ac:dyDescent="0.35">
      <c r="A6" s="35" t="s">
        <v>202</v>
      </c>
      <c r="B6" s="40">
        <v>-50222</v>
      </c>
      <c r="C6" s="40">
        <v>-149794</v>
      </c>
      <c r="D6" s="40">
        <v>-867372</v>
      </c>
      <c r="E6" s="41">
        <v>-1170938</v>
      </c>
      <c r="F6" s="41">
        <v>-2027088</v>
      </c>
    </row>
    <row r="7" spans="1:6" ht="31" x14ac:dyDescent="0.35">
      <c r="A7" s="37" t="s">
        <v>256</v>
      </c>
      <c r="B7" s="58">
        <f t="shared" ref="B7:C7" si="0">SUM(B4:B6)</f>
        <v>1659185</v>
      </c>
      <c r="C7" s="58">
        <f t="shared" si="0"/>
        <v>3976184</v>
      </c>
      <c r="D7" s="58">
        <f>SUM(D4:D6)</f>
        <v>5207223</v>
      </c>
      <c r="E7" s="58">
        <f t="shared" ref="E7:F7" si="1">SUM(E4:E6)</f>
        <v>2702532</v>
      </c>
      <c r="F7" s="58">
        <f t="shared" si="1"/>
        <v>8798830</v>
      </c>
    </row>
    <row r="8" spans="1:6" x14ac:dyDescent="0.35">
      <c r="A8" s="35" t="s">
        <v>203</v>
      </c>
      <c r="B8" s="40">
        <v>90709</v>
      </c>
      <c r="C8" s="40">
        <v>90556</v>
      </c>
      <c r="D8" s="40">
        <v>247419</v>
      </c>
      <c r="E8" s="41">
        <v>282377</v>
      </c>
      <c r="F8" s="41">
        <v>564461</v>
      </c>
    </row>
    <row r="9" spans="1:6" x14ac:dyDescent="0.35">
      <c r="A9" s="35" t="s">
        <v>204</v>
      </c>
      <c r="B9" s="40">
        <v>110612</v>
      </c>
      <c r="C9" s="40">
        <v>78735</v>
      </c>
      <c r="D9" s="40">
        <v>155716</v>
      </c>
      <c r="E9" s="41">
        <v>194936</v>
      </c>
      <c r="F9" s="41">
        <v>28676</v>
      </c>
    </row>
    <row r="10" spans="1:6" ht="31" x14ac:dyDescent="0.35">
      <c r="A10" s="35" t="s">
        <v>205</v>
      </c>
      <c r="B10" s="40">
        <v>17212</v>
      </c>
      <c r="C10" s="40">
        <v>22094</v>
      </c>
      <c r="D10" s="40">
        <v>30500</v>
      </c>
      <c r="E10" s="41">
        <v>69811</v>
      </c>
      <c r="F10" s="41">
        <v>241204</v>
      </c>
    </row>
    <row r="11" spans="1:6" ht="31" x14ac:dyDescent="0.35">
      <c r="A11" s="37" t="s">
        <v>257</v>
      </c>
      <c r="B11" s="58">
        <f t="shared" ref="B11:C11" si="2">SUM(B8:B10)</f>
        <v>218533</v>
      </c>
      <c r="C11" s="58">
        <f t="shared" si="2"/>
        <v>191385</v>
      </c>
      <c r="D11" s="58">
        <f>SUM(D8:D10)</f>
        <v>433635</v>
      </c>
      <c r="E11" s="58">
        <f>SUM(E8:E10)</f>
        <v>547124</v>
      </c>
      <c r="F11" s="58">
        <f t="shared" ref="F11" si="3">SUM(F8:F10)</f>
        <v>834341</v>
      </c>
    </row>
    <row r="12" spans="1:6" ht="31" x14ac:dyDescent="0.35">
      <c r="A12" s="45" t="s">
        <v>255</v>
      </c>
      <c r="B12" s="61">
        <f t="shared" ref="B12:C12" si="4">B7+B11</f>
        <v>1877718</v>
      </c>
      <c r="C12" s="61">
        <f t="shared" si="4"/>
        <v>4167569</v>
      </c>
      <c r="D12" s="61">
        <f>D7+D11</f>
        <v>5640858</v>
      </c>
      <c r="E12" s="61">
        <f t="shared" ref="E12:F12" si="5">E7+E11</f>
        <v>3249656</v>
      </c>
      <c r="F12" s="61">
        <f t="shared" si="5"/>
        <v>9633171</v>
      </c>
    </row>
  </sheetData>
  <hyperlinks>
    <hyperlink ref="A1" location="'Титульный лист'!A1" display="← Обратно к содержанию" xr:uid="{8B34D3FD-C7CA-4E2E-9D2A-562EE8566333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8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" defaultRowHeight="15.5" x14ac:dyDescent="0.35"/>
  <cols>
    <col min="1" max="1" width="32.5" customWidth="1"/>
    <col min="2" max="3" width="21.83203125" customWidth="1"/>
    <col min="4" max="4" width="21.5" customWidth="1"/>
    <col min="5" max="6" width="21.83203125" customWidth="1"/>
  </cols>
  <sheetData>
    <row r="1" spans="1:6" ht="42.75" customHeight="1" x14ac:dyDescent="0.35">
      <c r="A1" s="85" t="s">
        <v>310</v>
      </c>
      <c r="B1" s="43"/>
      <c r="C1" s="43"/>
      <c r="D1" s="43"/>
      <c r="E1" s="43"/>
      <c r="F1" s="43"/>
    </row>
    <row r="2" spans="1:6" ht="27" customHeight="1" x14ac:dyDescent="0.35">
      <c r="A2" s="86" t="s">
        <v>329</v>
      </c>
      <c r="B2" s="43"/>
      <c r="C2" s="43"/>
      <c r="D2" s="43"/>
      <c r="E2" s="43"/>
      <c r="F2" s="43"/>
    </row>
    <row r="3" spans="1:6" x14ac:dyDescent="0.35">
      <c r="A3" s="84" t="s">
        <v>309</v>
      </c>
      <c r="B3" s="55" t="s">
        <v>21</v>
      </c>
      <c r="C3" s="55" t="s">
        <v>22</v>
      </c>
      <c r="D3" s="55" t="s">
        <v>23</v>
      </c>
      <c r="E3" s="55" t="s">
        <v>24</v>
      </c>
      <c r="F3" s="55" t="s">
        <v>25</v>
      </c>
    </row>
    <row r="4" spans="1:6" ht="31" x14ac:dyDescent="0.35">
      <c r="A4" s="35" t="s">
        <v>215</v>
      </c>
      <c r="B4" s="40">
        <v>17095</v>
      </c>
      <c r="C4" s="40">
        <v>32844</v>
      </c>
      <c r="D4" s="40">
        <v>153156</v>
      </c>
      <c r="E4" s="41">
        <v>1745218</v>
      </c>
      <c r="F4" s="41">
        <v>603977</v>
      </c>
    </row>
    <row r="5" spans="1:6" x14ac:dyDescent="0.35">
      <c r="A5" s="35" t="s">
        <v>216</v>
      </c>
      <c r="B5" s="41"/>
      <c r="C5" s="40">
        <v>1158805</v>
      </c>
      <c r="D5" s="40">
        <v>100000</v>
      </c>
      <c r="E5" s="41">
        <v>391266</v>
      </c>
      <c r="F5" s="41">
        <v>17700</v>
      </c>
    </row>
    <row r="6" spans="1:6" ht="31" x14ac:dyDescent="0.35">
      <c r="A6" s="35" t="s">
        <v>217</v>
      </c>
      <c r="B6" s="40">
        <v>62177</v>
      </c>
      <c r="C6" s="35">
        <v>502</v>
      </c>
      <c r="D6" s="40">
        <v>9496</v>
      </c>
      <c r="E6" s="41">
        <v>32</v>
      </c>
      <c r="F6" s="41">
        <v>36</v>
      </c>
    </row>
    <row r="7" spans="1:6" ht="31" x14ac:dyDescent="0.35">
      <c r="A7" s="35" t="s">
        <v>218</v>
      </c>
      <c r="B7" s="35">
        <v>78</v>
      </c>
      <c r="C7" s="35">
        <v>48</v>
      </c>
      <c r="D7" s="35">
        <v>590</v>
      </c>
      <c r="E7" s="41">
        <v>22</v>
      </c>
      <c r="F7" s="41">
        <v>12</v>
      </c>
    </row>
    <row r="8" spans="1:6" ht="31" x14ac:dyDescent="0.35">
      <c r="A8" s="45" t="s">
        <v>261</v>
      </c>
      <c r="B8" s="61">
        <f>SUM(B4:B7)</f>
        <v>79350</v>
      </c>
      <c r="C8" s="61">
        <f t="shared" ref="C8:F8" si="0">SUM(C4:C7)</f>
        <v>1192199</v>
      </c>
      <c r="D8" s="61">
        <f t="shared" si="0"/>
        <v>263242</v>
      </c>
      <c r="E8" s="61">
        <f t="shared" si="0"/>
        <v>2136538</v>
      </c>
      <c r="F8" s="61">
        <f t="shared" si="0"/>
        <v>621725</v>
      </c>
    </row>
  </sheetData>
  <hyperlinks>
    <hyperlink ref="A1" location="'Титульный лист'!A1" display="← Обратно к содержанию" xr:uid="{F32CBAFC-CC2A-4772-8FDF-4A802B28C6FF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1"/>
  <sheetViews>
    <sheetView showGridLines="0" zoomScale="90" zoomScaleNormal="70" workbookViewId="0">
      <pane xSplit="1" ySplit="4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ColWidth="11" defaultRowHeight="15.5" x14ac:dyDescent="0.35"/>
  <cols>
    <col min="1" max="1" width="45" style="43" customWidth="1"/>
    <col min="2" max="4" width="16.58203125" style="43" customWidth="1"/>
    <col min="5" max="9" width="21.08203125" style="43" customWidth="1"/>
    <col min="10" max="14" width="21.08203125" customWidth="1"/>
  </cols>
  <sheetData>
    <row r="1" spans="1:14" ht="42.75" customHeight="1" x14ac:dyDescent="0.35">
      <c r="A1" s="85" t="s">
        <v>310</v>
      </c>
      <c r="G1"/>
      <c r="H1"/>
      <c r="I1"/>
    </row>
    <row r="2" spans="1:14" ht="27" customHeight="1" x14ac:dyDescent="0.35">
      <c r="A2" s="86" t="s">
        <v>312</v>
      </c>
      <c r="G2"/>
      <c r="H2"/>
      <c r="I2"/>
    </row>
    <row r="3" spans="1:14" s="2" customFormat="1" x14ac:dyDescent="0.35">
      <c r="A3" s="84" t="s">
        <v>309</v>
      </c>
      <c r="B3" s="37"/>
      <c r="C3" s="37"/>
      <c r="D3" s="37"/>
      <c r="E3" s="87" t="s">
        <v>21</v>
      </c>
      <c r="F3" s="87"/>
      <c r="G3" s="87" t="s">
        <v>22</v>
      </c>
      <c r="H3" s="87"/>
      <c r="I3" s="87" t="s">
        <v>23</v>
      </c>
      <c r="J3" s="87"/>
      <c r="K3" s="87" t="s">
        <v>24</v>
      </c>
      <c r="L3" s="87"/>
      <c r="M3" s="87" t="s">
        <v>25</v>
      </c>
      <c r="N3" s="87"/>
    </row>
    <row r="4" spans="1:14" ht="31" x14ac:dyDescent="0.35">
      <c r="A4" s="35"/>
      <c r="B4" s="54" t="s">
        <v>272</v>
      </c>
      <c r="C4" s="54" t="s">
        <v>273</v>
      </c>
      <c r="D4" s="54" t="s">
        <v>274</v>
      </c>
      <c r="E4" s="63" t="s">
        <v>275</v>
      </c>
      <c r="F4" s="63" t="s">
        <v>276</v>
      </c>
      <c r="G4" s="63" t="s">
        <v>275</v>
      </c>
      <c r="H4" s="63" t="s">
        <v>276</v>
      </c>
      <c r="I4" s="63" t="s">
        <v>275</v>
      </c>
      <c r="J4" s="63" t="s">
        <v>276</v>
      </c>
      <c r="K4" s="63" t="s">
        <v>275</v>
      </c>
      <c r="L4" s="63" t="s">
        <v>276</v>
      </c>
      <c r="M4" s="63" t="s">
        <v>275</v>
      </c>
      <c r="N4" s="63" t="s">
        <v>276</v>
      </c>
    </row>
    <row r="5" spans="1:14" ht="31" x14ac:dyDescent="0.35">
      <c r="A5" s="35" t="s">
        <v>269</v>
      </c>
      <c r="B5" s="64" t="s">
        <v>280</v>
      </c>
      <c r="C5" s="65">
        <v>0.17960000000000001</v>
      </c>
      <c r="D5" s="66" t="s">
        <v>282</v>
      </c>
      <c r="E5" s="41">
        <v>708369</v>
      </c>
      <c r="F5" s="41">
        <v>806893</v>
      </c>
      <c r="G5" s="41">
        <v>1806706</v>
      </c>
      <c r="H5" s="41">
        <v>411750</v>
      </c>
      <c r="I5" s="41">
        <v>917722</v>
      </c>
      <c r="J5" s="41">
        <v>722193</v>
      </c>
      <c r="K5" s="41">
        <v>4045751</v>
      </c>
      <c r="L5" s="41">
        <v>399998</v>
      </c>
      <c r="M5" s="41">
        <v>16865</v>
      </c>
      <c r="N5" s="41">
        <v>7321871</v>
      </c>
    </row>
    <row r="6" spans="1:14" x14ac:dyDescent="0.35">
      <c r="A6" s="35" t="s">
        <v>270</v>
      </c>
      <c r="B6" s="64" t="s">
        <v>279</v>
      </c>
      <c r="C6" s="65">
        <v>0.1244</v>
      </c>
      <c r="D6" s="66" t="s">
        <v>282</v>
      </c>
      <c r="E6" s="41"/>
      <c r="F6" s="41"/>
      <c r="G6" s="41">
        <v>1557</v>
      </c>
      <c r="H6" s="41">
        <v>989070</v>
      </c>
      <c r="I6" s="41">
        <v>61630</v>
      </c>
      <c r="J6" s="41">
        <v>2491822</v>
      </c>
      <c r="K6" s="41">
        <v>1164977</v>
      </c>
      <c r="L6" s="41">
        <v>3980653</v>
      </c>
      <c r="M6" s="41">
        <v>1214666</v>
      </c>
      <c r="N6" s="41">
        <v>5983223</v>
      </c>
    </row>
    <row r="7" spans="1:14" x14ac:dyDescent="0.35">
      <c r="A7" s="35" t="s">
        <v>271</v>
      </c>
      <c r="B7" s="64" t="s">
        <v>281</v>
      </c>
      <c r="C7" s="65">
        <v>0.11840000000000001</v>
      </c>
      <c r="D7" s="66" t="s">
        <v>283</v>
      </c>
      <c r="E7" s="41">
        <v>187330</v>
      </c>
      <c r="F7" s="41">
        <v>280107</v>
      </c>
      <c r="G7" s="41">
        <v>176019</v>
      </c>
      <c r="H7" s="41">
        <v>437360</v>
      </c>
      <c r="I7" s="41">
        <v>445805</v>
      </c>
      <c r="J7" s="41">
        <v>27289</v>
      </c>
      <c r="K7" s="41">
        <v>150888</v>
      </c>
      <c r="L7" s="41">
        <v>1428186</v>
      </c>
      <c r="M7" s="41">
        <v>68487</v>
      </c>
      <c r="N7" s="41">
        <v>1603263</v>
      </c>
    </row>
    <row r="8" spans="1:14" x14ac:dyDescent="0.35">
      <c r="A8" s="45" t="s">
        <v>268</v>
      </c>
      <c r="B8" s="45"/>
      <c r="C8" s="45"/>
      <c r="D8" s="45"/>
      <c r="E8" s="61">
        <f>SUM(E5:E7)</f>
        <v>895699</v>
      </c>
      <c r="F8" s="61">
        <f t="shared" ref="F8:N8" si="0">SUM(F5:F7)</f>
        <v>1087000</v>
      </c>
      <c r="G8" s="61">
        <f t="shared" si="0"/>
        <v>1984282</v>
      </c>
      <c r="H8" s="61">
        <f t="shared" si="0"/>
        <v>1838180</v>
      </c>
      <c r="I8" s="61">
        <f t="shared" si="0"/>
        <v>1425157</v>
      </c>
      <c r="J8" s="61">
        <f t="shared" si="0"/>
        <v>3241304</v>
      </c>
      <c r="K8" s="61">
        <f t="shared" si="0"/>
        <v>5361616</v>
      </c>
      <c r="L8" s="61">
        <f t="shared" si="0"/>
        <v>5808837</v>
      </c>
      <c r="M8" s="61">
        <f t="shared" si="0"/>
        <v>1300018</v>
      </c>
      <c r="N8" s="61">
        <f t="shared" si="0"/>
        <v>14908357</v>
      </c>
    </row>
    <row r="10" spans="1:14" x14ac:dyDescent="0.35">
      <c r="A10" s="43" t="s">
        <v>277</v>
      </c>
    </row>
    <row r="11" spans="1:14" x14ac:dyDescent="0.35">
      <c r="A11" s="43" t="s">
        <v>278</v>
      </c>
    </row>
  </sheetData>
  <mergeCells count="5">
    <mergeCell ref="E3:F3"/>
    <mergeCell ref="G3:H3"/>
    <mergeCell ref="I3:J3"/>
    <mergeCell ref="K3:L3"/>
    <mergeCell ref="M3:N3"/>
  </mergeCells>
  <hyperlinks>
    <hyperlink ref="A1" location="'Титульный лист'!A1" display="← Обратно к содержанию" xr:uid="{1EB604D0-2FA5-456B-81E6-26FB05478A5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zoomScale="99" zoomScaleNormal="13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11" defaultRowHeight="15.5" x14ac:dyDescent="0.35"/>
  <cols>
    <col min="1" max="1" width="32.08203125" style="43" customWidth="1"/>
    <col min="2" max="6" width="17.83203125" style="43" customWidth="1"/>
  </cols>
  <sheetData>
    <row r="1" spans="1:6" ht="45.75" customHeight="1" x14ac:dyDescent="0.35">
      <c r="A1" s="85" t="s">
        <v>310</v>
      </c>
    </row>
    <row r="2" spans="1:6" ht="24.75" customHeight="1" x14ac:dyDescent="0.35">
      <c r="A2" s="86" t="s">
        <v>313</v>
      </c>
    </row>
    <row r="3" spans="1:6" ht="13" customHeight="1" x14ac:dyDescent="0.35">
      <c r="A3" s="84" t="s">
        <v>331</v>
      </c>
      <c r="B3" s="67">
        <v>2019</v>
      </c>
      <c r="C3" s="67">
        <v>2020</v>
      </c>
      <c r="D3" s="67">
        <v>2021</v>
      </c>
      <c r="E3" s="67">
        <v>2022</v>
      </c>
      <c r="F3" s="67">
        <v>2023</v>
      </c>
    </row>
    <row r="4" spans="1:6" ht="13" customHeight="1" x14ac:dyDescent="0.35">
      <c r="A4" s="35"/>
      <c r="B4" s="38"/>
      <c r="C4" s="38"/>
      <c r="D4" s="38"/>
      <c r="E4" s="38"/>
      <c r="F4" s="38"/>
    </row>
    <row r="5" spans="1:6" ht="13" customHeight="1" x14ac:dyDescent="0.35">
      <c r="A5" s="35" t="s">
        <v>0</v>
      </c>
      <c r="B5" s="36">
        <v>5202699</v>
      </c>
      <c r="C5" s="36">
        <v>9579441</v>
      </c>
      <c r="D5" s="36">
        <v>13231827</v>
      </c>
      <c r="E5" s="36">
        <v>13479612</v>
      </c>
      <c r="F5" s="36">
        <v>15842029</v>
      </c>
    </row>
    <row r="6" spans="1:6" ht="13" customHeight="1" x14ac:dyDescent="0.35">
      <c r="A6" s="35" t="s">
        <v>1</v>
      </c>
      <c r="B6" s="36">
        <v>-2421546</v>
      </c>
      <c r="C6" s="36">
        <v>-3304165</v>
      </c>
      <c r="D6" s="36">
        <v>-4678817</v>
      </c>
      <c r="E6" s="36">
        <f>-3955763</f>
        <v>-3955763</v>
      </c>
      <c r="F6" s="36">
        <v>-5807868</v>
      </c>
    </row>
    <row r="7" spans="1:6" ht="13" customHeight="1" x14ac:dyDescent="0.35">
      <c r="A7" s="37" t="s">
        <v>2</v>
      </c>
      <c r="B7" s="38">
        <f>SUM(B5:B6)</f>
        <v>2781153</v>
      </c>
      <c r="C7" s="38">
        <f t="shared" ref="C7:F7" si="0">SUM(C5:C6)</f>
        <v>6275276</v>
      </c>
      <c r="D7" s="38">
        <f t="shared" si="0"/>
        <v>8553010</v>
      </c>
      <c r="E7" s="38">
        <f t="shared" si="0"/>
        <v>9523849</v>
      </c>
      <c r="F7" s="38">
        <f t="shared" si="0"/>
        <v>10034161</v>
      </c>
    </row>
    <row r="8" spans="1:6" ht="13" customHeight="1" x14ac:dyDescent="0.35">
      <c r="A8" s="37"/>
      <c r="B8" s="36"/>
      <c r="C8" s="36"/>
      <c r="D8" s="36"/>
      <c r="E8" s="36"/>
      <c r="F8" s="36"/>
    </row>
    <row r="9" spans="1:6" ht="13" customHeight="1" x14ac:dyDescent="0.35">
      <c r="A9" s="35" t="s">
        <v>3</v>
      </c>
      <c r="B9" s="36">
        <v>-742521</v>
      </c>
      <c r="C9" s="36">
        <v>-998570</v>
      </c>
      <c r="D9" s="36">
        <v>-2079758</v>
      </c>
      <c r="E9" s="36">
        <v>-2011601</v>
      </c>
      <c r="F9" s="36">
        <v>-2523776</v>
      </c>
    </row>
    <row r="10" spans="1:6" ht="13" customHeight="1" x14ac:dyDescent="0.35">
      <c r="A10" s="35" t="s">
        <v>4</v>
      </c>
      <c r="B10" s="36">
        <v>-812333</v>
      </c>
      <c r="C10" s="36">
        <v>-1251937</v>
      </c>
      <c r="D10" s="36">
        <v>-1795649</v>
      </c>
      <c r="E10" s="36">
        <v>-2146597</v>
      </c>
      <c r="F10" s="36">
        <v>-1884890</v>
      </c>
    </row>
    <row r="11" spans="1:6" ht="31" customHeight="1" x14ac:dyDescent="0.35">
      <c r="A11" s="35" t="s">
        <v>5</v>
      </c>
      <c r="B11" s="36"/>
      <c r="C11" s="36"/>
      <c r="D11" s="36"/>
      <c r="E11" s="36"/>
      <c r="F11" s="36">
        <v>-29396</v>
      </c>
    </row>
    <row r="12" spans="1:6" ht="13" customHeight="1" x14ac:dyDescent="0.35">
      <c r="A12" s="35" t="s">
        <v>7</v>
      </c>
      <c r="B12" s="36">
        <v>-46320</v>
      </c>
      <c r="C12" s="36">
        <v>-288352</v>
      </c>
      <c r="D12" s="36">
        <v>-72906</v>
      </c>
      <c r="E12" s="36">
        <v>-157447</v>
      </c>
      <c r="F12" s="36">
        <v>-85928</v>
      </c>
    </row>
    <row r="13" spans="1:6" ht="13" customHeight="1" x14ac:dyDescent="0.35">
      <c r="A13" s="35" t="s">
        <v>8</v>
      </c>
      <c r="B13" s="36">
        <v>11188</v>
      </c>
      <c r="C13" s="36">
        <v>39328</v>
      </c>
      <c r="D13" s="36">
        <v>19223</v>
      </c>
      <c r="E13" s="36">
        <v>140901</v>
      </c>
      <c r="F13" s="36">
        <v>88408</v>
      </c>
    </row>
    <row r="14" spans="1:6" ht="13" customHeight="1" x14ac:dyDescent="0.35">
      <c r="A14" s="37" t="s">
        <v>9</v>
      </c>
      <c r="B14" s="38">
        <f>SUM(B7,B9:B13)</f>
        <v>1191167</v>
      </c>
      <c r="C14" s="38">
        <f t="shared" ref="C14:F14" si="1">SUM(C7,C9:C13)</f>
        <v>3775745</v>
      </c>
      <c r="D14" s="38">
        <f t="shared" si="1"/>
        <v>4623920</v>
      </c>
      <c r="E14" s="38">
        <f t="shared" si="1"/>
        <v>5349105</v>
      </c>
      <c r="F14" s="38">
        <f t="shared" si="1"/>
        <v>5598579</v>
      </c>
    </row>
    <row r="15" spans="1:6" ht="13" customHeight="1" x14ac:dyDescent="0.35">
      <c r="A15" s="37"/>
      <c r="B15" s="36"/>
      <c r="C15" s="36"/>
      <c r="D15" s="36"/>
      <c r="E15" s="36"/>
      <c r="F15" s="36"/>
    </row>
    <row r="16" spans="1:6" ht="13" customHeight="1" x14ac:dyDescent="0.35">
      <c r="A16" s="35" t="s">
        <v>10</v>
      </c>
      <c r="B16" s="36">
        <v>49026</v>
      </c>
      <c r="C16" s="36">
        <v>-68995</v>
      </c>
      <c r="D16" s="36">
        <v>-16603</v>
      </c>
      <c r="E16" s="36">
        <v>10765</v>
      </c>
      <c r="F16" s="36">
        <v>-140652</v>
      </c>
    </row>
    <row r="17" spans="1:6" ht="13" customHeight="1" x14ac:dyDescent="0.35">
      <c r="A17" s="35" t="s">
        <v>11</v>
      </c>
      <c r="B17" s="36">
        <v>31103</v>
      </c>
      <c r="C17" s="36">
        <v>22225</v>
      </c>
      <c r="D17" s="36">
        <v>35888</v>
      </c>
      <c r="E17" s="36">
        <v>57369</v>
      </c>
      <c r="F17" s="36">
        <v>143814</v>
      </c>
    </row>
    <row r="18" spans="1:6" ht="13" customHeight="1" x14ac:dyDescent="0.35">
      <c r="A18" s="35" t="s">
        <v>12</v>
      </c>
      <c r="B18" s="36">
        <v>-196609</v>
      </c>
      <c r="C18" s="36">
        <v>-203120</v>
      </c>
      <c r="D18" s="36">
        <v>-375124</v>
      </c>
      <c r="E18" s="36">
        <v>-379919</v>
      </c>
      <c r="F18" s="36">
        <v>-1155353</v>
      </c>
    </row>
    <row r="19" spans="1:6" ht="13" customHeight="1" x14ac:dyDescent="0.35">
      <c r="A19" s="37" t="s">
        <v>13</v>
      </c>
      <c r="B19" s="38">
        <f>SUM(B14,B16:B18)</f>
        <v>1074687</v>
      </c>
      <c r="C19" s="38">
        <f t="shared" ref="C19:F19" si="2">SUM(C14,C16:C18)</f>
        <v>3525855</v>
      </c>
      <c r="D19" s="38">
        <f t="shared" si="2"/>
        <v>4268081</v>
      </c>
      <c r="E19" s="38">
        <f t="shared" si="2"/>
        <v>5037320</v>
      </c>
      <c r="F19" s="38">
        <f t="shared" si="2"/>
        <v>4446388</v>
      </c>
    </row>
    <row r="20" spans="1:6" ht="13" customHeight="1" x14ac:dyDescent="0.35">
      <c r="A20" s="37"/>
      <c r="B20" s="36"/>
      <c r="C20" s="36"/>
      <c r="D20" s="36"/>
      <c r="E20" s="36"/>
      <c r="F20" s="36"/>
    </row>
    <row r="21" spans="1:6" ht="13" customHeight="1" x14ac:dyDescent="0.35">
      <c r="A21" s="35" t="s">
        <v>14</v>
      </c>
      <c r="B21" s="36">
        <v>-199319</v>
      </c>
      <c r="C21" s="36">
        <v>-745295</v>
      </c>
      <c r="D21" s="36">
        <v>-891048</v>
      </c>
      <c r="E21" s="36">
        <v>-1062598</v>
      </c>
      <c r="F21" s="36">
        <v>-1477576</v>
      </c>
    </row>
    <row r="22" spans="1:6" ht="13" customHeight="1" x14ac:dyDescent="0.35">
      <c r="A22" s="37" t="s">
        <v>15</v>
      </c>
      <c r="B22" s="38">
        <f>SUM(B19,B21)</f>
        <v>875368</v>
      </c>
      <c r="C22" s="38">
        <f t="shared" ref="C22:F22" si="3">SUM(C19,C21)</f>
        <v>2780560</v>
      </c>
      <c r="D22" s="38">
        <f t="shared" si="3"/>
        <v>3377033</v>
      </c>
      <c r="E22" s="38">
        <f t="shared" si="3"/>
        <v>3974722</v>
      </c>
      <c r="F22" s="38">
        <f t="shared" si="3"/>
        <v>2968812</v>
      </c>
    </row>
    <row r="23" spans="1:6" ht="13" customHeight="1" x14ac:dyDescent="0.35">
      <c r="A23" s="37"/>
      <c r="B23" s="36"/>
      <c r="C23" s="36"/>
      <c r="D23" s="36"/>
      <c r="E23" s="36"/>
      <c r="F23" s="36"/>
    </row>
    <row r="24" spans="1:6" ht="33" customHeight="1" x14ac:dyDescent="0.35">
      <c r="A24" s="35" t="s">
        <v>16</v>
      </c>
      <c r="B24" s="36"/>
      <c r="C24" s="36"/>
      <c r="D24" s="36"/>
      <c r="E24" s="36"/>
      <c r="F24" s="36"/>
    </row>
    <row r="25" spans="1:6" ht="13" customHeight="1" x14ac:dyDescent="0.35">
      <c r="A25" s="35" t="s">
        <v>17</v>
      </c>
      <c r="B25" s="36">
        <v>878287</v>
      </c>
      <c r="C25" s="36">
        <v>2781606</v>
      </c>
      <c r="D25" s="36">
        <v>3377093</v>
      </c>
      <c r="E25" s="36">
        <v>3976571</v>
      </c>
      <c r="F25" s="36">
        <v>2989393</v>
      </c>
    </row>
    <row r="26" spans="1:6" ht="13" customHeight="1" x14ac:dyDescent="0.35">
      <c r="A26" s="35" t="s">
        <v>18</v>
      </c>
      <c r="B26" s="36">
        <v>-2919</v>
      </c>
      <c r="C26" s="36">
        <v>-1046</v>
      </c>
      <c r="D26" s="36">
        <v>-60</v>
      </c>
      <c r="E26" s="36">
        <v>-1849</v>
      </c>
      <c r="F26" s="36">
        <v>-20578</v>
      </c>
    </row>
    <row r="27" spans="1:6" ht="13" customHeight="1" x14ac:dyDescent="0.35">
      <c r="A27" s="37" t="s">
        <v>19</v>
      </c>
      <c r="B27" s="38">
        <v>875368</v>
      </c>
      <c r="C27" s="38">
        <v>2780560</v>
      </c>
      <c r="D27" s="38">
        <v>3377033</v>
      </c>
      <c r="E27" s="38">
        <v>3974722</v>
      </c>
      <c r="F27" s="38">
        <v>2968815</v>
      </c>
    </row>
    <row r="28" spans="1:6" ht="13" customHeight="1" x14ac:dyDescent="0.35">
      <c r="A28" s="35"/>
      <c r="B28" s="36"/>
      <c r="C28" s="36"/>
      <c r="D28" s="36"/>
      <c r="E28" s="36"/>
      <c r="F28" s="36"/>
    </row>
    <row r="29" spans="1:6" ht="31" x14ac:dyDescent="0.35">
      <c r="A29" s="37" t="s">
        <v>20</v>
      </c>
      <c r="B29" s="68"/>
      <c r="C29" s="68"/>
      <c r="D29" s="68">
        <v>16.89</v>
      </c>
      <c r="E29" s="68">
        <v>19.88</v>
      </c>
      <c r="F29" s="68">
        <v>14.95</v>
      </c>
    </row>
  </sheetData>
  <hyperlinks>
    <hyperlink ref="A1" location="'Титульный лист'!A1" display="← Обратно к содержанию" xr:uid="{1EAE3A42-B51D-4319-84BD-3F7DFB07C709}"/>
  </hyperlink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showGridLines="0" zoomScaleNormal="100" workbookViewId="0">
      <pane xSplit="1" ySplit="3" topLeftCell="B8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ColWidth="11" defaultRowHeight="15.5" x14ac:dyDescent="0.35"/>
  <cols>
    <col min="1" max="1" width="39.83203125" style="43" customWidth="1"/>
    <col min="2" max="6" width="21.58203125" style="43" customWidth="1"/>
  </cols>
  <sheetData>
    <row r="1" spans="1:6" ht="42.75" customHeight="1" x14ac:dyDescent="0.35">
      <c r="A1" s="85" t="s">
        <v>310</v>
      </c>
    </row>
    <row r="2" spans="1:6" ht="27" customHeight="1" x14ac:dyDescent="0.35">
      <c r="A2" s="86" t="s">
        <v>314</v>
      </c>
    </row>
    <row r="3" spans="1:6" x14ac:dyDescent="0.35">
      <c r="A3" s="84" t="s">
        <v>331</v>
      </c>
      <c r="B3" s="55" t="s">
        <v>21</v>
      </c>
      <c r="C3" s="55" t="s">
        <v>22</v>
      </c>
      <c r="D3" s="55" t="s">
        <v>23</v>
      </c>
      <c r="E3" s="55" t="s">
        <v>24</v>
      </c>
      <c r="F3" s="55" t="s">
        <v>25</v>
      </c>
    </row>
    <row r="4" spans="1:6" x14ac:dyDescent="0.35">
      <c r="A4" s="69" t="s">
        <v>26</v>
      </c>
      <c r="B4" s="41"/>
      <c r="C4" s="41"/>
      <c r="D4" s="41"/>
      <c r="E4" s="41"/>
      <c r="F4" s="41"/>
    </row>
    <row r="5" spans="1:6" x14ac:dyDescent="0.35">
      <c r="A5" s="37" t="s">
        <v>27</v>
      </c>
      <c r="B5" s="41"/>
      <c r="C5" s="41"/>
      <c r="D5" s="41"/>
      <c r="E5" s="41"/>
      <c r="F5" s="41"/>
    </row>
    <row r="6" spans="1:6" x14ac:dyDescent="0.35">
      <c r="A6" s="35" t="s">
        <v>127</v>
      </c>
      <c r="B6" s="41">
        <v>1843201</v>
      </c>
      <c r="C6" s="41">
        <v>2677012</v>
      </c>
      <c r="D6" s="40">
        <v>4910492</v>
      </c>
      <c r="E6" s="41">
        <v>9851875</v>
      </c>
      <c r="F6" s="41">
        <v>13054369</v>
      </c>
    </row>
    <row r="7" spans="1:6" x14ac:dyDescent="0.35">
      <c r="A7" s="35" t="s">
        <v>128</v>
      </c>
      <c r="B7" s="41">
        <v>537745</v>
      </c>
      <c r="C7" s="41">
        <v>914538</v>
      </c>
      <c r="D7" s="41">
        <v>1715767</v>
      </c>
      <c r="E7" s="41">
        <v>3583754</v>
      </c>
      <c r="F7" s="41">
        <v>4626772</v>
      </c>
    </row>
    <row r="8" spans="1:6" x14ac:dyDescent="0.35">
      <c r="A8" s="35" t="s">
        <v>28</v>
      </c>
      <c r="B8" s="41">
        <v>356386</v>
      </c>
      <c r="C8" s="41">
        <v>252711</v>
      </c>
      <c r="D8" s="41">
        <v>177809</v>
      </c>
      <c r="E8" s="41">
        <v>389548</v>
      </c>
      <c r="F8" s="41">
        <v>441012</v>
      </c>
    </row>
    <row r="9" spans="1:6" x14ac:dyDescent="0.35">
      <c r="A9" s="35" t="s">
        <v>29</v>
      </c>
      <c r="B9" s="36" t="s">
        <v>6</v>
      </c>
      <c r="C9" s="36" t="s">
        <v>6</v>
      </c>
      <c r="D9" s="36" t="s">
        <v>6</v>
      </c>
      <c r="E9" s="41">
        <v>93450</v>
      </c>
      <c r="F9" s="41">
        <v>93450</v>
      </c>
    </row>
    <row r="10" spans="1:6" ht="31" x14ac:dyDescent="0.35">
      <c r="A10" s="35" t="s">
        <v>30</v>
      </c>
      <c r="B10" s="36" t="s">
        <v>6</v>
      </c>
      <c r="C10" s="36" t="s">
        <v>6</v>
      </c>
      <c r="D10" s="36" t="s">
        <v>6</v>
      </c>
      <c r="E10" s="36" t="s">
        <v>6</v>
      </c>
      <c r="F10" s="41">
        <v>63777</v>
      </c>
    </row>
    <row r="11" spans="1:6" x14ac:dyDescent="0.35">
      <c r="A11" s="35" t="s">
        <v>31</v>
      </c>
      <c r="B11" s="41">
        <v>124122</v>
      </c>
      <c r="C11" s="41">
        <v>107843</v>
      </c>
      <c r="D11" s="41">
        <v>26575</v>
      </c>
      <c r="E11" s="41">
        <v>28454</v>
      </c>
      <c r="F11" s="41">
        <v>152960</v>
      </c>
    </row>
    <row r="12" spans="1:6" x14ac:dyDescent="0.35">
      <c r="A12" s="35" t="s">
        <v>129</v>
      </c>
      <c r="B12" s="41">
        <v>114647</v>
      </c>
      <c r="C12" s="41">
        <v>153484</v>
      </c>
      <c r="D12" s="41">
        <v>912936</v>
      </c>
      <c r="E12" s="41">
        <v>1122007</v>
      </c>
      <c r="F12" s="41">
        <v>808755</v>
      </c>
    </row>
    <row r="13" spans="1:6" x14ac:dyDescent="0.35">
      <c r="A13" s="35" t="s">
        <v>32</v>
      </c>
      <c r="B13" s="41">
        <v>5</v>
      </c>
      <c r="C13" s="41">
        <v>5</v>
      </c>
      <c r="D13" s="41">
        <v>3</v>
      </c>
      <c r="E13" s="41">
        <v>10</v>
      </c>
      <c r="F13" s="41">
        <v>2320</v>
      </c>
    </row>
    <row r="14" spans="1:6" x14ac:dyDescent="0.35">
      <c r="A14" s="37" t="s">
        <v>33</v>
      </c>
      <c r="B14" s="59">
        <f>SUM(B6:B13)</f>
        <v>2976106</v>
      </c>
      <c r="C14" s="59">
        <f>SUM(C6:C13)</f>
        <v>4105593</v>
      </c>
      <c r="D14" s="59">
        <f>SUM(D6:D13)</f>
        <v>7743582</v>
      </c>
      <c r="E14" s="59">
        <f>SUM(E6:E13)</f>
        <v>15069098</v>
      </c>
      <c r="F14" s="59">
        <f>SUM(F6:F13)</f>
        <v>19243415</v>
      </c>
    </row>
    <row r="15" spans="1:6" x14ac:dyDescent="0.35">
      <c r="A15" s="37" t="s">
        <v>34</v>
      </c>
      <c r="B15" s="41"/>
      <c r="C15" s="41"/>
      <c r="D15" s="41"/>
      <c r="E15" s="41"/>
      <c r="F15" s="41"/>
    </row>
    <row r="16" spans="1:6" x14ac:dyDescent="0.35">
      <c r="A16" s="35" t="s">
        <v>35</v>
      </c>
      <c r="B16" s="41">
        <v>785409</v>
      </c>
      <c r="C16" s="41">
        <v>1665129</v>
      </c>
      <c r="D16" s="41">
        <v>2677758</v>
      </c>
      <c r="E16" s="41">
        <v>5462429</v>
      </c>
      <c r="F16" s="41">
        <v>5280012</v>
      </c>
    </row>
    <row r="17" spans="1:6" ht="31" x14ac:dyDescent="0.35">
      <c r="A17" s="35" t="s">
        <v>36</v>
      </c>
      <c r="B17" s="41">
        <v>1877718</v>
      </c>
      <c r="C17" s="41">
        <v>4167569</v>
      </c>
      <c r="D17" s="41">
        <v>5640858</v>
      </c>
      <c r="E17" s="41">
        <v>3249656</v>
      </c>
      <c r="F17" s="41">
        <v>9633171</v>
      </c>
    </row>
    <row r="18" spans="1:6" x14ac:dyDescent="0.35">
      <c r="A18" s="35" t="s">
        <v>37</v>
      </c>
      <c r="B18" s="41">
        <v>79350</v>
      </c>
      <c r="C18" s="41">
        <v>1192199</v>
      </c>
      <c r="D18" s="41">
        <v>263242</v>
      </c>
      <c r="E18" s="41">
        <v>2136538</v>
      </c>
      <c r="F18" s="41">
        <v>621725</v>
      </c>
    </row>
    <row r="19" spans="1:6" x14ac:dyDescent="0.35">
      <c r="A19" s="35" t="s">
        <v>31</v>
      </c>
      <c r="B19" s="41">
        <v>344625</v>
      </c>
      <c r="C19" s="41">
        <v>195319</v>
      </c>
      <c r="D19" s="41">
        <v>4156</v>
      </c>
      <c r="E19" s="41">
        <v>3639</v>
      </c>
      <c r="F19" s="41">
        <v>9121</v>
      </c>
    </row>
    <row r="20" spans="1:6" x14ac:dyDescent="0.35">
      <c r="A20" s="35" t="s">
        <v>38</v>
      </c>
      <c r="B20" s="41">
        <v>500</v>
      </c>
      <c r="C20" s="41">
        <v>63</v>
      </c>
      <c r="D20" s="41">
        <v>532</v>
      </c>
      <c r="E20" s="41">
        <v>179</v>
      </c>
      <c r="F20" s="41">
        <v>34199</v>
      </c>
    </row>
    <row r="21" spans="1:6" x14ac:dyDescent="0.35">
      <c r="A21" s="37" t="s">
        <v>39</v>
      </c>
      <c r="B21" s="59">
        <f>SUM(B16:B20)</f>
        <v>3087602</v>
      </c>
      <c r="C21" s="59">
        <f>SUM(C16:C20)</f>
        <v>7220279</v>
      </c>
      <c r="D21" s="59">
        <f>SUM(D16:D20)</f>
        <v>8586546</v>
      </c>
      <c r="E21" s="59">
        <f>SUM(E16:E20)</f>
        <v>10852441</v>
      </c>
      <c r="F21" s="59">
        <f>SUM(F16:F20)</f>
        <v>15578228</v>
      </c>
    </row>
    <row r="22" spans="1:6" x14ac:dyDescent="0.35">
      <c r="A22" s="69" t="s">
        <v>284</v>
      </c>
      <c r="B22" s="59">
        <f>B14+B21</f>
        <v>6063708</v>
      </c>
      <c r="C22" s="59">
        <f>C14+C21</f>
        <v>11325872</v>
      </c>
      <c r="D22" s="59">
        <f>D14+D21</f>
        <v>16330128</v>
      </c>
      <c r="E22" s="59">
        <f>E14+E21</f>
        <v>25921539</v>
      </c>
      <c r="F22" s="59">
        <f>F14+F21</f>
        <v>34821643</v>
      </c>
    </row>
    <row r="23" spans="1:6" x14ac:dyDescent="0.35">
      <c r="A23" s="69"/>
      <c r="B23" s="41"/>
      <c r="C23" s="41"/>
      <c r="D23" s="41"/>
      <c r="E23" s="41"/>
      <c r="F23" s="41"/>
    </row>
    <row r="24" spans="1:6" x14ac:dyDescent="0.35">
      <c r="A24" s="69" t="s">
        <v>130</v>
      </c>
      <c r="B24" s="41"/>
      <c r="C24" s="41"/>
      <c r="D24" s="41"/>
      <c r="E24" s="41"/>
      <c r="F24" s="41"/>
    </row>
    <row r="25" spans="1:6" x14ac:dyDescent="0.35">
      <c r="A25" s="35" t="s">
        <v>40</v>
      </c>
      <c r="B25" s="41">
        <v>97</v>
      </c>
      <c r="C25" s="41">
        <v>97</v>
      </c>
      <c r="D25" s="41">
        <v>200000</v>
      </c>
      <c r="E25" s="41">
        <v>200000</v>
      </c>
      <c r="F25" s="41">
        <v>200000</v>
      </c>
    </row>
    <row r="26" spans="1:6" x14ac:dyDescent="0.35">
      <c r="A26" s="35" t="s">
        <v>41</v>
      </c>
      <c r="B26" s="41">
        <v>1953654</v>
      </c>
      <c r="C26" s="41">
        <v>4282208</v>
      </c>
      <c r="D26" s="41">
        <v>6795530</v>
      </c>
      <c r="E26" s="41">
        <v>10125611</v>
      </c>
      <c r="F26" s="41">
        <v>12772871</v>
      </c>
    </row>
    <row r="27" spans="1:6" ht="31" x14ac:dyDescent="0.35">
      <c r="A27" s="37" t="s">
        <v>42</v>
      </c>
      <c r="B27" s="59">
        <f>SUM(B25:B26)</f>
        <v>1953751</v>
      </c>
      <c r="C27" s="59">
        <f>SUM(C25:C26)</f>
        <v>4282305</v>
      </c>
      <c r="D27" s="59">
        <f>SUM(D25:D26)</f>
        <v>6995530</v>
      </c>
      <c r="E27" s="59">
        <f>SUM(E25:E26)</f>
        <v>10325611</v>
      </c>
      <c r="F27" s="59">
        <f>SUM(F25:F26)</f>
        <v>12972871</v>
      </c>
    </row>
    <row r="28" spans="1:6" x14ac:dyDescent="0.35">
      <c r="A28" s="35" t="s">
        <v>43</v>
      </c>
      <c r="B28" s="41">
        <v>-8695</v>
      </c>
      <c r="C28" s="41">
        <v>-9741</v>
      </c>
      <c r="D28" s="41">
        <v>-183</v>
      </c>
      <c r="E28" s="41">
        <v>52300</v>
      </c>
      <c r="F28" s="41">
        <v>31722</v>
      </c>
    </row>
    <row r="29" spans="1:6" x14ac:dyDescent="0.35">
      <c r="A29" s="69" t="s">
        <v>44</v>
      </c>
      <c r="B29" s="59">
        <f>SUM(B27:B28)</f>
        <v>1945056</v>
      </c>
      <c r="C29" s="59">
        <f>SUM(C27:C28)</f>
        <v>4272564</v>
      </c>
      <c r="D29" s="59">
        <f>SUM(D27:D28)</f>
        <v>6995347</v>
      </c>
      <c r="E29" s="59">
        <f>SUM(E27:E28)</f>
        <v>10377911</v>
      </c>
      <c r="F29" s="59">
        <f>SUM(F27:F28)</f>
        <v>13004593</v>
      </c>
    </row>
    <row r="30" spans="1:6" x14ac:dyDescent="0.35">
      <c r="A30" s="35"/>
      <c r="B30" s="41"/>
      <c r="C30" s="41"/>
      <c r="D30" s="41"/>
      <c r="E30" s="41"/>
      <c r="F30" s="41"/>
    </row>
    <row r="31" spans="1:6" x14ac:dyDescent="0.35">
      <c r="A31" s="69" t="s">
        <v>45</v>
      </c>
      <c r="B31" s="41"/>
      <c r="C31" s="41"/>
      <c r="D31" s="41"/>
      <c r="E31" s="41"/>
      <c r="F31" s="41"/>
    </row>
    <row r="32" spans="1:6" x14ac:dyDescent="0.35">
      <c r="A32" s="37" t="s">
        <v>46</v>
      </c>
      <c r="B32" s="41"/>
      <c r="C32" s="41"/>
      <c r="D32" s="41"/>
      <c r="E32" s="41"/>
      <c r="F32" s="41"/>
    </row>
    <row r="33" spans="1:6" x14ac:dyDescent="0.35">
      <c r="A33" s="35" t="s">
        <v>47</v>
      </c>
      <c r="B33" s="41">
        <v>1087000</v>
      </c>
      <c r="C33" s="41">
        <v>1838180</v>
      </c>
      <c r="D33" s="41">
        <v>3241304</v>
      </c>
      <c r="E33" s="41">
        <v>5808837</v>
      </c>
      <c r="F33" s="41">
        <v>14908357</v>
      </c>
    </row>
    <row r="34" spans="1:6" x14ac:dyDescent="0.35">
      <c r="A34" s="35" t="s">
        <v>48</v>
      </c>
      <c r="B34" s="41">
        <v>232952</v>
      </c>
      <c r="C34" s="41">
        <v>132890</v>
      </c>
      <c r="D34" s="41">
        <v>25772</v>
      </c>
      <c r="E34" s="41">
        <v>239905</v>
      </c>
      <c r="F34" s="41">
        <v>331320</v>
      </c>
    </row>
    <row r="35" spans="1:6" x14ac:dyDescent="0.35">
      <c r="A35" s="35" t="s">
        <v>49</v>
      </c>
      <c r="B35" s="41">
        <v>91534</v>
      </c>
      <c r="C35" s="41">
        <v>60113</v>
      </c>
      <c r="D35" s="41">
        <v>68252</v>
      </c>
      <c r="E35" s="41">
        <v>261823</v>
      </c>
      <c r="F35" s="41">
        <v>129525</v>
      </c>
    </row>
    <row r="36" spans="1:6" ht="31" x14ac:dyDescent="0.35">
      <c r="A36" s="35" t="s">
        <v>50</v>
      </c>
      <c r="B36" s="41">
        <v>16606</v>
      </c>
      <c r="C36" s="36" t="s">
        <v>6</v>
      </c>
      <c r="D36" s="36" t="s">
        <v>6</v>
      </c>
      <c r="E36" s="41">
        <v>561868</v>
      </c>
      <c r="F36" s="41">
        <v>583010</v>
      </c>
    </row>
    <row r="37" spans="1:6" x14ac:dyDescent="0.35">
      <c r="A37" s="37" t="s">
        <v>51</v>
      </c>
      <c r="B37" s="59">
        <f>SUM(B33:B36)</f>
        <v>1428092</v>
      </c>
      <c r="C37" s="59">
        <f>SUM(C33:C36)</f>
        <v>2031183</v>
      </c>
      <c r="D37" s="59">
        <f>SUM(D33:D36)</f>
        <v>3335328</v>
      </c>
      <c r="E37" s="59">
        <f>SUM(E33:E36)</f>
        <v>6872433</v>
      </c>
      <c r="F37" s="59">
        <f>SUM(F33:F36)</f>
        <v>15952212</v>
      </c>
    </row>
    <row r="38" spans="1:6" x14ac:dyDescent="0.35">
      <c r="A38" s="37" t="s">
        <v>52</v>
      </c>
      <c r="B38" s="41"/>
      <c r="C38" s="41"/>
      <c r="D38" s="41"/>
      <c r="E38" s="41"/>
      <c r="F38" s="41"/>
    </row>
    <row r="39" spans="1:6" x14ac:dyDescent="0.35">
      <c r="A39" s="35" t="s">
        <v>47</v>
      </c>
      <c r="B39" s="41">
        <v>895699</v>
      </c>
      <c r="C39" s="41">
        <v>1984282</v>
      </c>
      <c r="D39" s="41">
        <v>1425157</v>
      </c>
      <c r="E39" s="41">
        <v>5361616</v>
      </c>
      <c r="F39" s="41">
        <v>1300018</v>
      </c>
    </row>
    <row r="40" spans="1:6" x14ac:dyDescent="0.35">
      <c r="A40" s="35" t="s">
        <v>48</v>
      </c>
      <c r="B40" s="41">
        <v>106884</v>
      </c>
      <c r="C40" s="41">
        <v>104477</v>
      </c>
      <c r="D40" s="41">
        <v>127747</v>
      </c>
      <c r="E40" s="41">
        <v>80035</v>
      </c>
      <c r="F40" s="41">
        <v>115926</v>
      </c>
    </row>
    <row r="41" spans="1:6" ht="31" x14ac:dyDescent="0.35">
      <c r="A41" s="35" t="s">
        <v>53</v>
      </c>
      <c r="B41" s="41">
        <v>1359624</v>
      </c>
      <c r="C41" s="41">
        <v>1659093</v>
      </c>
      <c r="D41" s="41">
        <v>2542544</v>
      </c>
      <c r="E41" s="41">
        <v>2710749</v>
      </c>
      <c r="F41" s="41">
        <v>2729164</v>
      </c>
    </row>
    <row r="42" spans="1:6" ht="31" x14ac:dyDescent="0.35">
      <c r="A42" s="35" t="s">
        <v>54</v>
      </c>
      <c r="B42" s="41">
        <v>112139</v>
      </c>
      <c r="C42" s="41">
        <v>669551</v>
      </c>
      <c r="D42" s="41">
        <v>531697</v>
      </c>
      <c r="E42" s="41">
        <v>5628</v>
      </c>
      <c r="F42" s="41">
        <v>1051558</v>
      </c>
    </row>
    <row r="43" spans="1:6" ht="31" x14ac:dyDescent="0.35">
      <c r="A43" s="35" t="s">
        <v>55</v>
      </c>
      <c r="B43" s="41">
        <v>199393</v>
      </c>
      <c r="C43" s="41">
        <v>355223</v>
      </c>
      <c r="D43" s="41">
        <v>1084761</v>
      </c>
      <c r="E43" s="41">
        <v>106305</v>
      </c>
      <c r="F43" s="41">
        <v>479562</v>
      </c>
    </row>
    <row r="44" spans="1:6" ht="31" x14ac:dyDescent="0.35">
      <c r="A44" s="35" t="s">
        <v>131</v>
      </c>
      <c r="B44" s="36" t="s">
        <v>6</v>
      </c>
      <c r="C44" s="36" t="s">
        <v>6</v>
      </c>
      <c r="D44" s="36" t="s">
        <v>6</v>
      </c>
      <c r="E44" s="41">
        <v>63603</v>
      </c>
      <c r="F44" s="41">
        <v>15962</v>
      </c>
    </row>
    <row r="45" spans="1:6" x14ac:dyDescent="0.35">
      <c r="A45" s="35" t="s">
        <v>56</v>
      </c>
      <c r="B45" s="41">
        <v>16821</v>
      </c>
      <c r="C45" s="41">
        <v>249499</v>
      </c>
      <c r="D45" s="41">
        <v>287547</v>
      </c>
      <c r="E45" s="41">
        <v>343259</v>
      </c>
      <c r="F45" s="41">
        <v>172739</v>
      </c>
    </row>
    <row r="46" spans="1:6" x14ac:dyDescent="0.35">
      <c r="A46" s="37" t="s">
        <v>57</v>
      </c>
      <c r="B46" s="59">
        <f>SUM(B39:B45)</f>
        <v>2690560</v>
      </c>
      <c r="C46" s="59">
        <f>SUM(C39:C45)</f>
        <v>5022125</v>
      </c>
      <c r="D46" s="59">
        <f>SUM(D39:D45)</f>
        <v>5999453</v>
      </c>
      <c r="E46" s="59">
        <f>SUM(E39:E45)</f>
        <v>8671195</v>
      </c>
      <c r="F46" s="59">
        <f>SUM(F39:F45)</f>
        <v>5864929</v>
      </c>
    </row>
    <row r="47" spans="1:6" x14ac:dyDescent="0.35">
      <c r="A47" s="69" t="s">
        <v>58</v>
      </c>
      <c r="B47" s="59">
        <f>B46+B37</f>
        <v>4118652</v>
      </c>
      <c r="C47" s="59">
        <f>C46+C37</f>
        <v>7053308</v>
      </c>
      <c r="D47" s="59">
        <f>D46+D37</f>
        <v>9334781</v>
      </c>
      <c r="E47" s="59">
        <f>E46+E37</f>
        <v>15543628</v>
      </c>
      <c r="F47" s="59">
        <f>F46+F37</f>
        <v>21817141</v>
      </c>
    </row>
    <row r="48" spans="1:6" x14ac:dyDescent="0.35">
      <c r="A48" s="69" t="s">
        <v>59</v>
      </c>
      <c r="B48" s="59">
        <f>B47+B29</f>
        <v>6063708</v>
      </c>
      <c r="C48" s="59">
        <f>C47+C29</f>
        <v>11325872</v>
      </c>
      <c r="D48" s="59">
        <f>D47+D29</f>
        <v>16330128</v>
      </c>
      <c r="E48" s="59">
        <f>E47+E29</f>
        <v>25921539</v>
      </c>
      <c r="F48" s="59">
        <f>F47+F29</f>
        <v>34821734</v>
      </c>
    </row>
  </sheetData>
  <hyperlinks>
    <hyperlink ref="A1" location="'Титульный лист'!A1" display="← Обратно к содержанию" xr:uid="{8BE1F844-EC3B-4098-A635-3DC0277081C1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zoomScaleNormal="100" workbookViewId="0">
      <pane xSplit="1" ySplit="3" topLeftCell="C4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11" defaultRowHeight="15.5" x14ac:dyDescent="0.35"/>
  <cols>
    <col min="1" max="1" width="40" style="43" customWidth="1"/>
    <col min="2" max="2" width="21.83203125" style="43" customWidth="1"/>
    <col min="3" max="4" width="21.5" style="43" customWidth="1"/>
    <col min="5" max="5" width="29.83203125" style="43" customWidth="1"/>
    <col min="6" max="6" width="21.58203125" style="43" customWidth="1"/>
    <col min="7" max="7" width="21.83203125" style="74" customWidth="1"/>
    <col min="8" max="8" width="21.5" customWidth="1"/>
  </cols>
  <sheetData>
    <row r="1" spans="1:7" ht="42.75" customHeight="1" x14ac:dyDescent="0.35">
      <c r="A1" s="85" t="s">
        <v>310</v>
      </c>
      <c r="G1"/>
    </row>
    <row r="2" spans="1:7" ht="27" customHeight="1" x14ac:dyDescent="0.35">
      <c r="A2" s="86" t="s">
        <v>316</v>
      </c>
      <c r="G2"/>
    </row>
    <row r="3" spans="1:7" s="7" customFormat="1" ht="31" x14ac:dyDescent="0.35">
      <c r="A3" s="84" t="s">
        <v>331</v>
      </c>
      <c r="B3" s="62" t="s">
        <v>40</v>
      </c>
      <c r="C3" s="62" t="s">
        <v>125</v>
      </c>
      <c r="D3" s="62" t="s">
        <v>41</v>
      </c>
      <c r="E3" s="62" t="s">
        <v>42</v>
      </c>
      <c r="F3" s="62" t="s">
        <v>43</v>
      </c>
      <c r="G3" s="62" t="s">
        <v>126</v>
      </c>
    </row>
    <row r="4" spans="1:7" s="7" customFormat="1" x14ac:dyDescent="0.35">
      <c r="A4" s="52" t="s">
        <v>219</v>
      </c>
      <c r="B4" s="9">
        <v>97</v>
      </c>
      <c r="C4" s="9"/>
      <c r="D4" s="9">
        <v>1561723</v>
      </c>
      <c r="E4" s="9">
        <v>1561820</v>
      </c>
      <c r="F4" s="9">
        <v>-5776</v>
      </c>
      <c r="G4" s="10">
        <v>1556044</v>
      </c>
    </row>
    <row r="5" spans="1:7" s="12" customFormat="1" ht="31" x14ac:dyDescent="0.35">
      <c r="A5" s="71" t="s">
        <v>117</v>
      </c>
      <c r="B5" s="11"/>
      <c r="C5" s="11"/>
      <c r="D5" s="11"/>
      <c r="E5" s="11"/>
      <c r="F5" s="11"/>
      <c r="G5" s="11"/>
    </row>
    <row r="6" spans="1:7" s="7" customFormat="1" x14ac:dyDescent="0.35">
      <c r="A6" s="50" t="s">
        <v>15</v>
      </c>
      <c r="B6" s="13"/>
      <c r="C6" s="13"/>
      <c r="D6" s="13">
        <v>878287</v>
      </c>
      <c r="E6" s="13">
        <v>878287</v>
      </c>
      <c r="F6" s="13">
        <v>-2919</v>
      </c>
      <c r="G6" s="11">
        <v>875358</v>
      </c>
    </row>
    <row r="7" spans="1:7" s="12" customFormat="1" x14ac:dyDescent="0.35">
      <c r="A7" s="71" t="s">
        <v>19</v>
      </c>
      <c r="B7" s="11"/>
      <c r="C7" s="11"/>
      <c r="D7" s="11">
        <v>878287</v>
      </c>
      <c r="E7" s="11">
        <v>878287</v>
      </c>
      <c r="F7" s="11">
        <v>-2919</v>
      </c>
      <c r="G7" s="11">
        <v>875358</v>
      </c>
    </row>
    <row r="8" spans="1:7" s="12" customFormat="1" x14ac:dyDescent="0.35">
      <c r="A8" s="71" t="s">
        <v>119</v>
      </c>
      <c r="B8" s="11"/>
      <c r="C8" s="11"/>
      <c r="D8" s="11"/>
      <c r="E8" s="11"/>
      <c r="F8" s="11"/>
      <c r="G8" s="11"/>
    </row>
    <row r="9" spans="1:7" s="7" customFormat="1" x14ac:dyDescent="0.35">
      <c r="A9" s="50" t="s">
        <v>220</v>
      </c>
      <c r="B9" s="13"/>
      <c r="C9" s="13"/>
      <c r="D9" s="13">
        <v>-27300</v>
      </c>
      <c r="E9" s="13">
        <v>-27300</v>
      </c>
      <c r="F9" s="13"/>
      <c r="G9" s="11">
        <v>-27300</v>
      </c>
    </row>
    <row r="10" spans="1:7" s="7" customFormat="1" ht="31" x14ac:dyDescent="0.35">
      <c r="A10" s="50" t="s">
        <v>106</v>
      </c>
      <c r="B10" s="13"/>
      <c r="C10" s="13"/>
      <c r="D10" s="13">
        <v>-459056</v>
      </c>
      <c r="E10" s="13">
        <v>-459056</v>
      </c>
      <c r="F10" s="13"/>
      <c r="G10" s="11">
        <v>-459056</v>
      </c>
    </row>
    <row r="11" spans="1:7" s="12" customFormat="1" x14ac:dyDescent="0.35">
      <c r="A11" s="71" t="s">
        <v>121</v>
      </c>
      <c r="B11" s="11"/>
      <c r="C11" s="11"/>
      <c r="D11" s="11">
        <v>-486356</v>
      </c>
      <c r="E11" s="11">
        <v>-486356</v>
      </c>
      <c r="F11" s="11"/>
      <c r="G11" s="11">
        <v>-486356</v>
      </c>
    </row>
    <row r="12" spans="1:7" s="12" customFormat="1" x14ac:dyDescent="0.35">
      <c r="A12" s="52" t="s">
        <v>221</v>
      </c>
      <c r="B12" s="10">
        <v>97</v>
      </c>
      <c r="C12" s="10"/>
      <c r="D12" s="10">
        <v>1953654</v>
      </c>
      <c r="E12" s="10">
        <v>1953751</v>
      </c>
      <c r="F12" s="10">
        <v>-8695</v>
      </c>
      <c r="G12" s="10">
        <v>1945056</v>
      </c>
    </row>
    <row r="13" spans="1:7" s="7" customFormat="1" ht="31" x14ac:dyDescent="0.35">
      <c r="A13" s="71" t="s">
        <v>117</v>
      </c>
      <c r="B13" s="13"/>
      <c r="C13" s="13"/>
      <c r="D13" s="13"/>
      <c r="E13" s="13"/>
      <c r="F13" s="13"/>
      <c r="G13" s="11"/>
    </row>
    <row r="14" spans="1:7" s="7" customFormat="1" x14ac:dyDescent="0.35">
      <c r="A14" s="50" t="s">
        <v>15</v>
      </c>
      <c r="B14" s="13"/>
      <c r="C14" s="13"/>
      <c r="D14" s="13">
        <v>2781631</v>
      </c>
      <c r="E14" s="13">
        <v>2781631</v>
      </c>
      <c r="F14" s="13">
        <v>-1071</v>
      </c>
      <c r="G14" s="11">
        <v>2780560</v>
      </c>
    </row>
    <row r="15" spans="1:7" s="12" customFormat="1" x14ac:dyDescent="0.35">
      <c r="A15" s="71" t="s">
        <v>19</v>
      </c>
      <c r="B15" s="11"/>
      <c r="C15" s="11"/>
      <c r="D15" s="11">
        <v>2781631</v>
      </c>
      <c r="E15" s="11">
        <v>2781631</v>
      </c>
      <c r="F15" s="11">
        <v>-1071</v>
      </c>
      <c r="G15" s="11">
        <v>2780560</v>
      </c>
    </row>
    <row r="16" spans="1:7" s="7" customFormat="1" x14ac:dyDescent="0.35">
      <c r="A16" s="71" t="s">
        <v>119</v>
      </c>
      <c r="B16" s="13"/>
      <c r="C16" s="13"/>
      <c r="D16" s="13"/>
      <c r="E16" s="13"/>
      <c r="F16" s="13"/>
      <c r="G16" s="11"/>
    </row>
    <row r="17" spans="1:7" s="7" customFormat="1" x14ac:dyDescent="0.35">
      <c r="A17" s="50" t="s">
        <v>223</v>
      </c>
      <c r="B17" s="13"/>
      <c r="C17" s="13"/>
      <c r="D17" s="13">
        <v>-25</v>
      </c>
      <c r="E17" s="13">
        <v>-25</v>
      </c>
      <c r="F17" s="13">
        <v>25</v>
      </c>
      <c r="G17" s="11"/>
    </row>
    <row r="18" spans="1:7" s="7" customFormat="1" ht="31" x14ac:dyDescent="0.35">
      <c r="A18" s="50" t="s">
        <v>106</v>
      </c>
      <c r="B18" s="13"/>
      <c r="C18" s="13"/>
      <c r="D18" s="13">
        <v>-453052</v>
      </c>
      <c r="E18" s="13">
        <v>-453052</v>
      </c>
      <c r="F18" s="13"/>
      <c r="G18" s="11">
        <v>-453052</v>
      </c>
    </row>
    <row r="19" spans="1:7" s="12" customFormat="1" x14ac:dyDescent="0.35">
      <c r="A19" s="71" t="s">
        <v>121</v>
      </c>
      <c r="B19" s="11"/>
      <c r="C19" s="11"/>
      <c r="D19" s="11">
        <v>-453077</v>
      </c>
      <c r="E19" s="11">
        <v>-453077</v>
      </c>
      <c r="F19" s="11">
        <v>25</v>
      </c>
      <c r="G19" s="11">
        <v>-453052</v>
      </c>
    </row>
    <row r="20" spans="1:7" s="12" customFormat="1" x14ac:dyDescent="0.35">
      <c r="A20" s="52" t="s">
        <v>222</v>
      </c>
      <c r="B20" s="10">
        <v>97</v>
      </c>
      <c r="C20" s="10"/>
      <c r="D20" s="10">
        <v>4282208</v>
      </c>
      <c r="E20" s="10">
        <v>4282305</v>
      </c>
      <c r="F20" s="10">
        <v>-9741</v>
      </c>
      <c r="G20" s="10">
        <v>4272564</v>
      </c>
    </row>
    <row r="21" spans="1:7" s="7" customFormat="1" ht="31" x14ac:dyDescent="0.35">
      <c r="A21" s="71" t="s">
        <v>117</v>
      </c>
      <c r="B21" s="13"/>
      <c r="C21" s="13"/>
      <c r="D21" s="13"/>
      <c r="E21" s="13"/>
      <c r="F21" s="13"/>
      <c r="G21" s="11"/>
    </row>
    <row r="22" spans="1:7" s="7" customFormat="1" x14ac:dyDescent="0.35">
      <c r="A22" s="50" t="s">
        <v>15</v>
      </c>
      <c r="B22" s="13"/>
      <c r="C22" s="13"/>
      <c r="D22" s="13">
        <v>5890253</v>
      </c>
      <c r="E22" s="13">
        <v>5890253</v>
      </c>
      <c r="F22" s="13">
        <v>-60</v>
      </c>
      <c r="G22" s="11">
        <v>5890193</v>
      </c>
    </row>
    <row r="23" spans="1:7" s="12" customFormat="1" x14ac:dyDescent="0.35">
      <c r="A23" s="71" t="s">
        <v>19</v>
      </c>
      <c r="B23" s="11"/>
      <c r="C23" s="11"/>
      <c r="D23" s="11">
        <v>5890253</v>
      </c>
      <c r="E23" s="11">
        <v>5890253</v>
      </c>
      <c r="F23" s="11">
        <v>-60</v>
      </c>
      <c r="G23" s="11">
        <v>5890193</v>
      </c>
    </row>
    <row r="24" spans="1:7" s="7" customFormat="1" x14ac:dyDescent="0.35">
      <c r="A24" s="71" t="s">
        <v>119</v>
      </c>
      <c r="B24" s="13"/>
      <c r="C24" s="13"/>
      <c r="D24" s="13"/>
      <c r="E24" s="13"/>
      <c r="F24" s="13"/>
      <c r="G24" s="11"/>
    </row>
    <row r="25" spans="1:7" s="7" customFormat="1" x14ac:dyDescent="0.35">
      <c r="A25" s="50" t="s">
        <v>223</v>
      </c>
      <c r="B25" s="13"/>
      <c r="C25" s="13"/>
      <c r="D25" s="13">
        <v>-9618</v>
      </c>
      <c r="E25" s="13">
        <v>-9618</v>
      </c>
      <c r="F25" s="13">
        <v>9618</v>
      </c>
      <c r="G25" s="11"/>
    </row>
    <row r="26" spans="1:7" s="7" customFormat="1" x14ac:dyDescent="0.35">
      <c r="A26" s="50" t="s">
        <v>224</v>
      </c>
      <c r="B26" s="13">
        <v>199903</v>
      </c>
      <c r="C26" s="13"/>
      <c r="D26" s="13">
        <v>-199903</v>
      </c>
      <c r="E26" s="13"/>
      <c r="F26" s="13"/>
      <c r="G26" s="11"/>
    </row>
    <row r="27" spans="1:7" s="7" customFormat="1" ht="31" x14ac:dyDescent="0.35">
      <c r="A27" s="50" t="s">
        <v>106</v>
      </c>
      <c r="B27" s="13"/>
      <c r="C27" s="13"/>
      <c r="D27" s="13">
        <v>-654250</v>
      </c>
      <c r="E27" s="13">
        <v>-654250</v>
      </c>
      <c r="F27" s="13"/>
      <c r="G27" s="11">
        <v>-654250</v>
      </c>
    </row>
    <row r="28" spans="1:7" s="12" customFormat="1" x14ac:dyDescent="0.35">
      <c r="A28" s="71" t="s">
        <v>121</v>
      </c>
      <c r="B28" s="11"/>
      <c r="C28" s="11"/>
      <c r="D28" s="11">
        <v>-863771</v>
      </c>
      <c r="E28" s="11">
        <v>-663868</v>
      </c>
      <c r="F28" s="11">
        <v>9618</v>
      </c>
      <c r="G28" s="11">
        <v>-654250</v>
      </c>
    </row>
    <row r="29" spans="1:7" s="12" customFormat="1" x14ac:dyDescent="0.35">
      <c r="A29" s="52" t="s">
        <v>114</v>
      </c>
      <c r="B29" s="10">
        <v>200000</v>
      </c>
      <c r="C29" s="10" t="s">
        <v>6</v>
      </c>
      <c r="D29" s="10">
        <v>9308690</v>
      </c>
      <c r="E29" s="10">
        <v>9508690</v>
      </c>
      <c r="F29" s="10">
        <v>-183</v>
      </c>
      <c r="G29" s="10">
        <v>9508507</v>
      </c>
    </row>
    <row r="30" spans="1:7" s="7" customFormat="1" ht="31" x14ac:dyDescent="0.35">
      <c r="A30" s="50" t="s">
        <v>115</v>
      </c>
      <c r="B30" s="13" t="s">
        <v>6</v>
      </c>
      <c r="C30" s="13" t="s">
        <v>6</v>
      </c>
      <c r="D30" s="13">
        <v>-2513160</v>
      </c>
      <c r="E30" s="13">
        <v>-2513160</v>
      </c>
      <c r="F30" s="13" t="s">
        <v>6</v>
      </c>
      <c r="G30" s="11">
        <v>-2513160</v>
      </c>
    </row>
    <row r="31" spans="1:7" s="12" customFormat="1" ht="31" x14ac:dyDescent="0.35">
      <c r="A31" s="52" t="s">
        <v>116</v>
      </c>
      <c r="B31" s="10">
        <v>200000</v>
      </c>
      <c r="C31" s="10" t="s">
        <v>6</v>
      </c>
      <c r="D31" s="10">
        <v>6795530</v>
      </c>
      <c r="E31" s="10">
        <v>6995530</v>
      </c>
      <c r="F31" s="10">
        <v>-183</v>
      </c>
      <c r="G31" s="10">
        <v>6995347</v>
      </c>
    </row>
    <row r="32" spans="1:7" s="7" customFormat="1" ht="31" x14ac:dyDescent="0.35">
      <c r="A32" s="71" t="s">
        <v>117</v>
      </c>
      <c r="B32" s="13"/>
      <c r="C32" s="13"/>
      <c r="D32" s="13"/>
      <c r="E32" s="13"/>
      <c r="F32" s="13"/>
      <c r="G32" s="11"/>
    </row>
    <row r="33" spans="1:7" s="7" customFormat="1" x14ac:dyDescent="0.35">
      <c r="A33" s="50" t="s">
        <v>118</v>
      </c>
      <c r="B33" s="13" t="s">
        <v>6</v>
      </c>
      <c r="C33" s="13" t="s">
        <v>6</v>
      </c>
      <c r="D33" s="13">
        <v>3976571</v>
      </c>
      <c r="E33" s="13">
        <v>3976571</v>
      </c>
      <c r="F33" s="13">
        <v>-1849</v>
      </c>
      <c r="G33" s="11">
        <v>3974722</v>
      </c>
    </row>
    <row r="34" spans="1:7" s="12" customFormat="1" x14ac:dyDescent="0.35">
      <c r="A34" s="71" t="s">
        <v>19</v>
      </c>
      <c r="B34" s="11"/>
      <c r="C34" s="11"/>
      <c r="D34" s="11">
        <v>3976571</v>
      </c>
      <c r="E34" s="11">
        <v>3976571</v>
      </c>
      <c r="F34" s="11">
        <v>-1849</v>
      </c>
      <c r="G34" s="11">
        <v>3974722</v>
      </c>
    </row>
    <row r="35" spans="1:7" s="7" customFormat="1" x14ac:dyDescent="0.35">
      <c r="A35" s="71" t="s">
        <v>119</v>
      </c>
      <c r="B35" s="13"/>
      <c r="C35" s="13"/>
      <c r="D35" s="13"/>
      <c r="E35" s="13"/>
      <c r="F35" s="13"/>
      <c r="G35" s="11"/>
    </row>
    <row r="36" spans="1:7" s="7" customFormat="1" ht="31" x14ac:dyDescent="0.35">
      <c r="A36" s="50" t="s">
        <v>106</v>
      </c>
      <c r="B36" s="13" t="s">
        <v>6</v>
      </c>
      <c r="C36" s="13" t="s">
        <v>6</v>
      </c>
      <c r="D36" s="13">
        <v>-646490</v>
      </c>
      <c r="E36" s="13">
        <v>-646490</v>
      </c>
      <c r="F36" s="13" t="s">
        <v>6</v>
      </c>
      <c r="G36" s="14">
        <v>-646490</v>
      </c>
    </row>
    <row r="37" spans="1:7" s="7" customFormat="1" ht="46.5" x14ac:dyDescent="0.35">
      <c r="A37" s="50" t="s">
        <v>120</v>
      </c>
      <c r="B37" s="13" t="s">
        <v>6</v>
      </c>
      <c r="C37" s="13" t="s">
        <v>6</v>
      </c>
      <c r="D37" s="13" t="s">
        <v>6</v>
      </c>
      <c r="E37" s="13" t="s">
        <v>6</v>
      </c>
      <c r="F37" s="13">
        <v>54332</v>
      </c>
      <c r="G37" s="11">
        <v>54332</v>
      </c>
    </row>
    <row r="38" spans="1:7" s="12" customFormat="1" x14ac:dyDescent="0.35">
      <c r="A38" s="71" t="s">
        <v>121</v>
      </c>
      <c r="B38" s="11" t="s">
        <v>6</v>
      </c>
      <c r="C38" s="11" t="s">
        <v>6</v>
      </c>
      <c r="D38" s="11">
        <v>-646490</v>
      </c>
      <c r="E38" s="11">
        <v>-646490</v>
      </c>
      <c r="F38" s="11">
        <v>54332</v>
      </c>
      <c r="G38" s="11">
        <v>-592158</v>
      </c>
    </row>
    <row r="39" spans="1:7" s="12" customFormat="1" ht="31" x14ac:dyDescent="0.35">
      <c r="A39" s="52" t="s">
        <v>122</v>
      </c>
      <c r="B39" s="10">
        <v>200000</v>
      </c>
      <c r="C39" s="10" t="s">
        <v>6</v>
      </c>
      <c r="D39" s="10">
        <v>10125611</v>
      </c>
      <c r="E39" s="10">
        <v>10325611</v>
      </c>
      <c r="F39" s="10">
        <v>52300</v>
      </c>
      <c r="G39" s="10">
        <v>10377911</v>
      </c>
    </row>
    <row r="40" spans="1:7" s="7" customFormat="1" ht="31" x14ac:dyDescent="0.35">
      <c r="A40" s="71" t="s">
        <v>117</v>
      </c>
      <c r="B40" s="13"/>
      <c r="C40" s="13"/>
      <c r="D40" s="13"/>
      <c r="E40" s="13"/>
      <c r="F40" s="13"/>
      <c r="G40" s="11"/>
    </row>
    <row r="41" spans="1:7" s="7" customFormat="1" x14ac:dyDescent="0.35">
      <c r="A41" s="50" t="s">
        <v>15</v>
      </c>
      <c r="B41" s="13" t="s">
        <v>6</v>
      </c>
      <c r="C41" s="13" t="s">
        <v>6</v>
      </c>
      <c r="D41" s="13">
        <v>2989393</v>
      </c>
      <c r="E41" s="13">
        <v>2989393</v>
      </c>
      <c r="F41" s="13">
        <v>-20578</v>
      </c>
      <c r="G41" s="11">
        <v>2968815</v>
      </c>
    </row>
    <row r="42" spans="1:7" s="12" customFormat="1" x14ac:dyDescent="0.35">
      <c r="A42" s="71" t="s">
        <v>19</v>
      </c>
      <c r="B42" s="11"/>
      <c r="C42" s="11"/>
      <c r="D42" s="11">
        <v>2989393</v>
      </c>
      <c r="E42" s="11">
        <v>2989393</v>
      </c>
      <c r="F42" s="11">
        <v>-20578</v>
      </c>
      <c r="G42" s="11">
        <v>2968815</v>
      </c>
    </row>
    <row r="43" spans="1:7" s="7" customFormat="1" x14ac:dyDescent="0.35">
      <c r="A43" s="71" t="s">
        <v>119</v>
      </c>
      <c r="B43" s="13"/>
      <c r="C43" s="13"/>
      <c r="D43" s="13"/>
      <c r="E43" s="13"/>
      <c r="F43" s="13"/>
      <c r="G43" s="11"/>
    </row>
    <row r="44" spans="1:7" s="7" customFormat="1" ht="31" x14ac:dyDescent="0.35">
      <c r="A44" s="50" t="s">
        <v>106</v>
      </c>
      <c r="B44" s="13" t="s">
        <v>6</v>
      </c>
      <c r="C44" s="13" t="s">
        <v>6</v>
      </c>
      <c r="D44" s="13">
        <v>-292133</v>
      </c>
      <c r="E44" s="13">
        <v>-292133</v>
      </c>
      <c r="F44" s="13" t="s">
        <v>6</v>
      </c>
      <c r="G44" s="14">
        <v>-292133</v>
      </c>
    </row>
    <row r="45" spans="1:7" s="7" customFormat="1" ht="31" x14ac:dyDescent="0.35">
      <c r="A45" s="50" t="s">
        <v>123</v>
      </c>
      <c r="B45" s="13" t="s">
        <v>6</v>
      </c>
      <c r="C45" s="13">
        <v>-50000</v>
      </c>
      <c r="D45" s="13" t="s">
        <v>6</v>
      </c>
      <c r="E45" s="13">
        <v>-50000</v>
      </c>
      <c r="F45" s="13" t="s">
        <v>6</v>
      </c>
      <c r="G45" s="11">
        <v>-50000</v>
      </c>
    </row>
    <row r="46" spans="1:7" s="12" customFormat="1" x14ac:dyDescent="0.35">
      <c r="A46" s="71" t="s">
        <v>121</v>
      </c>
      <c r="B46" s="11" t="s">
        <v>6</v>
      </c>
      <c r="C46" s="11">
        <v>-50000</v>
      </c>
      <c r="D46" s="11">
        <v>-292133</v>
      </c>
      <c r="E46" s="11">
        <v>-342133</v>
      </c>
      <c r="F46" s="11" t="s">
        <v>6</v>
      </c>
      <c r="G46" s="11">
        <v>-342133</v>
      </c>
    </row>
    <row r="47" spans="1:7" s="12" customFormat="1" x14ac:dyDescent="0.35">
      <c r="A47" s="72" t="s">
        <v>124</v>
      </c>
      <c r="B47" s="10">
        <v>200000</v>
      </c>
      <c r="C47" s="10">
        <v>-50000</v>
      </c>
      <c r="D47" s="10">
        <v>12822871</v>
      </c>
      <c r="E47" s="10">
        <v>12972871</v>
      </c>
      <c r="F47" s="10">
        <v>31722</v>
      </c>
      <c r="G47" s="10">
        <v>13004593</v>
      </c>
    </row>
    <row r="48" spans="1:7" ht="18.5" x14ac:dyDescent="0.35">
      <c r="A48" s="4"/>
      <c r="B48" s="4"/>
      <c r="C48" s="4"/>
      <c r="D48" s="4"/>
      <c r="E48" s="4"/>
      <c r="F48" s="4"/>
      <c r="G48" s="73"/>
    </row>
  </sheetData>
  <hyperlinks>
    <hyperlink ref="A1" location="'Титульный лист'!A1" display="← Обратно к содержанию" xr:uid="{890B9551-F8DA-4326-BA3C-F7955A7C1D51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8.5" x14ac:dyDescent="0.45"/>
  <cols>
    <col min="1" max="1" width="39.58203125" style="4" customWidth="1"/>
    <col min="2" max="2" width="15.5" style="4" customWidth="1"/>
    <col min="3" max="3" width="16.58203125" style="4" customWidth="1"/>
    <col min="4" max="4" width="18.58203125" style="4" customWidth="1"/>
    <col min="5" max="5" width="16" style="4" customWidth="1"/>
    <col min="6" max="6" width="17" style="4" customWidth="1"/>
    <col min="7" max="16384" width="11" style="1"/>
  </cols>
  <sheetData>
    <row r="1" spans="1:6" customFormat="1" ht="42.75" customHeight="1" x14ac:dyDescent="0.35">
      <c r="A1" s="85" t="s">
        <v>310</v>
      </c>
      <c r="B1" s="43"/>
      <c r="C1" s="43"/>
      <c r="D1" s="43"/>
      <c r="E1" s="43"/>
      <c r="F1" s="43"/>
    </row>
    <row r="2" spans="1:6" customFormat="1" ht="27" customHeight="1" x14ac:dyDescent="0.35">
      <c r="A2" s="86" t="s">
        <v>317</v>
      </c>
      <c r="B2" s="43"/>
      <c r="C2" s="43"/>
      <c r="D2" s="43"/>
      <c r="E2" s="43"/>
      <c r="F2" s="43"/>
    </row>
    <row r="3" spans="1:6" s="7" customFormat="1" ht="15.5" x14ac:dyDescent="0.35">
      <c r="A3" s="84" t="s">
        <v>331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s="7" customFormat="1" ht="31" x14ac:dyDescent="0.35">
      <c r="A4" s="17" t="s">
        <v>72</v>
      </c>
      <c r="B4" s="18"/>
      <c r="C4" s="18"/>
      <c r="D4" s="19"/>
      <c r="E4" s="19"/>
      <c r="F4" s="19"/>
    </row>
    <row r="5" spans="1:6" s="2" customFormat="1" ht="15.5" x14ac:dyDescent="0.35">
      <c r="A5" s="20" t="s">
        <v>15</v>
      </c>
      <c r="B5" s="21">
        <v>875368</v>
      </c>
      <c r="C5" s="21">
        <v>2780560</v>
      </c>
      <c r="D5" s="21">
        <v>3377033</v>
      </c>
      <c r="E5" s="21">
        <v>3974722</v>
      </c>
      <c r="F5" s="21">
        <v>2968815</v>
      </c>
    </row>
    <row r="6" spans="1:6" s="7" customFormat="1" ht="15.5" x14ac:dyDescent="0.35">
      <c r="A6" s="15" t="s">
        <v>73</v>
      </c>
      <c r="B6" s="18"/>
      <c r="C6" s="18"/>
      <c r="D6" s="19"/>
      <c r="E6" s="19"/>
      <c r="F6" s="19"/>
    </row>
    <row r="7" spans="1:6" s="7" customFormat="1" ht="15.5" x14ac:dyDescent="0.35">
      <c r="A7" s="15" t="s">
        <v>14</v>
      </c>
      <c r="B7" s="19">
        <v>199319</v>
      </c>
      <c r="C7" s="19">
        <v>745295</v>
      </c>
      <c r="D7" s="19">
        <v>891048</v>
      </c>
      <c r="E7" s="19">
        <v>1062598</v>
      </c>
      <c r="F7" s="19">
        <v>1477576</v>
      </c>
    </row>
    <row r="8" spans="1:6" s="7" customFormat="1" ht="46.5" x14ac:dyDescent="0.35">
      <c r="A8" s="15" t="s">
        <v>74</v>
      </c>
      <c r="B8" s="19">
        <v>169109</v>
      </c>
      <c r="C8" s="19">
        <v>280548</v>
      </c>
      <c r="D8" s="19">
        <v>406401</v>
      </c>
      <c r="E8" s="19">
        <v>603289</v>
      </c>
      <c r="F8" s="19">
        <v>966435</v>
      </c>
    </row>
    <row r="9" spans="1:6" s="7" customFormat="1" ht="15.5" x14ac:dyDescent="0.35">
      <c r="A9" s="15" t="s">
        <v>12</v>
      </c>
      <c r="B9" s="19">
        <v>196609</v>
      </c>
      <c r="C9" s="19">
        <v>203120</v>
      </c>
      <c r="D9" s="19">
        <v>375124</v>
      </c>
      <c r="E9" s="19">
        <v>379919</v>
      </c>
      <c r="F9" s="19">
        <v>1155353</v>
      </c>
    </row>
    <row r="10" spans="1:6" s="7" customFormat="1" ht="31" x14ac:dyDescent="0.35">
      <c r="A10" s="15" t="s">
        <v>5</v>
      </c>
      <c r="B10" s="19"/>
      <c r="C10" s="19"/>
      <c r="D10" s="19"/>
      <c r="E10" s="19"/>
      <c r="F10" s="19">
        <v>29396</v>
      </c>
    </row>
    <row r="11" spans="1:6" s="7" customFormat="1" ht="46.5" x14ac:dyDescent="0.35">
      <c r="A11" s="15" t="s">
        <v>75</v>
      </c>
      <c r="B11" s="19">
        <v>6150</v>
      </c>
      <c r="C11" s="19">
        <v>174797</v>
      </c>
      <c r="D11" s="19">
        <v>994748</v>
      </c>
      <c r="E11" s="19">
        <v>272524</v>
      </c>
      <c r="F11" s="19">
        <v>769789</v>
      </c>
    </row>
    <row r="12" spans="1:6" s="7" customFormat="1" ht="31" x14ac:dyDescent="0.35">
      <c r="A12" s="15" t="s">
        <v>76</v>
      </c>
      <c r="B12" s="19">
        <v>79258</v>
      </c>
      <c r="C12" s="19">
        <v>86188</v>
      </c>
      <c r="D12" s="19">
        <v>69443</v>
      </c>
      <c r="E12" s="19">
        <v>66926</v>
      </c>
      <c r="F12" s="19">
        <v>59171</v>
      </c>
    </row>
    <row r="13" spans="1:6" s="7" customFormat="1" ht="15.5" x14ac:dyDescent="0.35">
      <c r="A13" s="15" t="s">
        <v>10</v>
      </c>
      <c r="B13" s="19">
        <v>-49026</v>
      </c>
      <c r="C13" s="19">
        <v>68995</v>
      </c>
      <c r="D13" s="19">
        <v>16603</v>
      </c>
      <c r="E13" s="19">
        <v>-10765</v>
      </c>
      <c r="F13" s="19">
        <v>140652</v>
      </c>
    </row>
    <row r="14" spans="1:6" s="7" customFormat="1" ht="31" x14ac:dyDescent="0.35">
      <c r="A14" s="15" t="s">
        <v>77</v>
      </c>
      <c r="B14" s="19">
        <v>17905</v>
      </c>
      <c r="C14" s="19">
        <v>68214</v>
      </c>
      <c r="D14" s="19">
        <v>91176</v>
      </c>
      <c r="E14" s="19">
        <v>370491</v>
      </c>
      <c r="F14" s="19">
        <v>331065</v>
      </c>
    </row>
    <row r="15" spans="1:6" s="7" customFormat="1" ht="15.5" x14ac:dyDescent="0.35">
      <c r="A15" s="15" t="s">
        <v>11</v>
      </c>
      <c r="B15" s="19">
        <v>-31103</v>
      </c>
      <c r="C15" s="19">
        <v>-22225</v>
      </c>
      <c r="D15" s="19">
        <v>-35888</v>
      </c>
      <c r="E15" s="19">
        <v>-57369</v>
      </c>
      <c r="F15" s="19">
        <v>-143814</v>
      </c>
    </row>
    <row r="16" spans="1:6" s="7" customFormat="1" ht="15.5" x14ac:dyDescent="0.35">
      <c r="A16" s="15" t="s">
        <v>78</v>
      </c>
      <c r="B16" s="19">
        <v>1502</v>
      </c>
      <c r="C16" s="19">
        <v>-32888</v>
      </c>
      <c r="D16" s="19">
        <v>-4759</v>
      </c>
      <c r="E16" s="19">
        <v>-4367</v>
      </c>
      <c r="F16" s="19">
        <v>-235</v>
      </c>
    </row>
    <row r="17" spans="1:6" s="7" customFormat="1" ht="15.5" x14ac:dyDescent="0.35">
      <c r="A17" s="18" t="s">
        <v>79</v>
      </c>
      <c r="B17" s="19">
        <v>1721</v>
      </c>
      <c r="C17" s="19">
        <v>232680</v>
      </c>
      <c r="D17" s="19"/>
      <c r="E17" s="19"/>
      <c r="F17" s="19"/>
    </row>
    <row r="18" spans="1:6" s="7" customFormat="1" ht="15.5" x14ac:dyDescent="0.35">
      <c r="A18" s="15"/>
      <c r="B18" s="22">
        <v>1466812</v>
      </c>
      <c r="C18" s="22">
        <v>4585284</v>
      </c>
      <c r="D18" s="22">
        <v>6180929</v>
      </c>
      <c r="E18" s="22">
        <v>6657968</v>
      </c>
      <c r="F18" s="22">
        <v>7754203</v>
      </c>
    </row>
    <row r="19" spans="1:6" s="7" customFormat="1" ht="15.5" x14ac:dyDescent="0.35">
      <c r="A19" s="15"/>
      <c r="B19" s="18"/>
      <c r="C19" s="18"/>
      <c r="D19" s="18"/>
      <c r="E19" s="18"/>
      <c r="F19" s="18"/>
    </row>
    <row r="20" spans="1:6" s="7" customFormat="1" ht="15.5" x14ac:dyDescent="0.35">
      <c r="A20" s="23" t="s">
        <v>80</v>
      </c>
      <c r="B20" s="18"/>
      <c r="C20" s="18"/>
      <c r="D20" s="19"/>
      <c r="E20" s="19"/>
      <c r="F20" s="19"/>
    </row>
    <row r="21" spans="1:6" s="7" customFormat="1" ht="15.5" x14ac:dyDescent="0.35">
      <c r="A21" s="15" t="s">
        <v>81</v>
      </c>
      <c r="B21" s="19">
        <v>-129250</v>
      </c>
      <c r="C21" s="19">
        <v>-947934</v>
      </c>
      <c r="D21" s="19">
        <v>-1103805</v>
      </c>
      <c r="E21" s="19">
        <v>-3002518</v>
      </c>
      <c r="F21" s="19">
        <v>-148649</v>
      </c>
    </row>
    <row r="22" spans="1:6" s="7" customFormat="1" ht="15.5" x14ac:dyDescent="0.35">
      <c r="A22" s="15" t="s">
        <v>82</v>
      </c>
      <c r="B22" s="19">
        <v>14358</v>
      </c>
      <c r="C22" s="18">
        <v>437</v>
      </c>
      <c r="D22" s="19">
        <v>-468</v>
      </c>
      <c r="E22" s="19">
        <v>346</v>
      </c>
      <c r="F22" s="19">
        <v>-33841</v>
      </c>
    </row>
    <row r="23" spans="1:6" s="7" customFormat="1" ht="31" x14ac:dyDescent="0.35">
      <c r="A23" s="15" t="s">
        <v>83</v>
      </c>
      <c r="B23" s="19">
        <v>-85351</v>
      </c>
      <c r="C23" s="19">
        <v>-2478358</v>
      </c>
      <c r="D23" s="19">
        <v>-2295527</v>
      </c>
      <c r="E23" s="19">
        <v>2173313</v>
      </c>
      <c r="F23" s="19">
        <v>-7127186</v>
      </c>
    </row>
    <row r="24" spans="1:6" s="7" customFormat="1" ht="31" x14ac:dyDescent="0.35">
      <c r="A24" s="15" t="s">
        <v>84</v>
      </c>
      <c r="B24" s="19">
        <v>49833</v>
      </c>
      <c r="C24" s="19">
        <v>110571</v>
      </c>
      <c r="D24" s="19">
        <v>684314</v>
      </c>
      <c r="E24" s="19">
        <v>-991793</v>
      </c>
      <c r="F24" s="19">
        <v>413102</v>
      </c>
    </row>
    <row r="25" spans="1:6" s="7" customFormat="1" ht="46.5" x14ac:dyDescent="0.35">
      <c r="A25" s="15" t="s">
        <v>85</v>
      </c>
      <c r="B25" s="19">
        <v>-159983</v>
      </c>
      <c r="C25" s="19">
        <v>448413</v>
      </c>
      <c r="D25" s="19">
        <v>633935</v>
      </c>
      <c r="E25" s="19">
        <v>-223124</v>
      </c>
      <c r="F25" s="19">
        <v>-122048</v>
      </c>
    </row>
    <row r="26" spans="1:6" s="7" customFormat="1" ht="31" x14ac:dyDescent="0.35">
      <c r="A26" s="15" t="s">
        <v>86</v>
      </c>
      <c r="B26" s="19"/>
      <c r="C26" s="19"/>
      <c r="D26" s="19"/>
      <c r="E26" s="19">
        <v>625471</v>
      </c>
      <c r="F26" s="19">
        <v>-24486</v>
      </c>
    </row>
    <row r="27" spans="1:6" s="2" customFormat="1" ht="15.5" x14ac:dyDescent="0.35">
      <c r="A27" s="20"/>
      <c r="B27" s="21">
        <v>1156419</v>
      </c>
      <c r="C27" s="21">
        <v>1718413</v>
      </c>
      <c r="D27" s="21">
        <v>4099378</v>
      </c>
      <c r="E27" s="21">
        <v>5239663</v>
      </c>
      <c r="F27" s="21">
        <v>711095</v>
      </c>
    </row>
    <row r="28" spans="1:6" s="7" customFormat="1" ht="15.5" x14ac:dyDescent="0.35">
      <c r="A28" s="15"/>
      <c r="B28" s="19"/>
      <c r="C28" s="19"/>
      <c r="D28" s="19"/>
      <c r="E28" s="19"/>
      <c r="F28" s="19"/>
    </row>
    <row r="29" spans="1:6" s="7" customFormat="1" ht="15.5" x14ac:dyDescent="0.35">
      <c r="A29" s="15" t="s">
        <v>87</v>
      </c>
      <c r="B29" s="19">
        <v>-119761</v>
      </c>
      <c r="C29" s="19">
        <v>-212829</v>
      </c>
      <c r="D29" s="19">
        <v>-1693136</v>
      </c>
      <c r="E29" s="19">
        <v>-1580065</v>
      </c>
      <c r="F29" s="19">
        <v>-461057</v>
      </c>
    </row>
    <row r="30" spans="1:6" s="7" customFormat="1" ht="15.5" x14ac:dyDescent="0.35">
      <c r="A30" s="15" t="s">
        <v>88</v>
      </c>
      <c r="B30" s="18">
        <v>485</v>
      </c>
      <c r="C30" s="19">
        <v>2164</v>
      </c>
      <c r="D30" s="19">
        <v>40227</v>
      </c>
      <c r="E30" s="19">
        <v>44928</v>
      </c>
      <c r="F30" s="19">
        <v>144822</v>
      </c>
    </row>
    <row r="31" spans="1:6" s="7" customFormat="1" ht="15.5" x14ac:dyDescent="0.35">
      <c r="A31" s="15" t="s">
        <v>89</v>
      </c>
      <c r="B31" s="19">
        <v>-289845</v>
      </c>
      <c r="C31" s="19">
        <v>-307471</v>
      </c>
      <c r="D31" s="19">
        <v>-401638</v>
      </c>
      <c r="E31" s="19">
        <v>-742711</v>
      </c>
      <c r="F31" s="19">
        <v>-1585962</v>
      </c>
    </row>
    <row r="32" spans="1:6" s="7" customFormat="1" ht="31" x14ac:dyDescent="0.35">
      <c r="A32" s="24" t="s">
        <v>90</v>
      </c>
      <c r="B32" s="25">
        <v>747298</v>
      </c>
      <c r="C32" s="25">
        <v>1200277</v>
      </c>
      <c r="D32" s="25">
        <v>2044831</v>
      </c>
      <c r="E32" s="25">
        <v>2961815</v>
      </c>
      <c r="F32" s="25">
        <v>-1191102</v>
      </c>
    </row>
    <row r="33" spans="1:6" s="7" customFormat="1" ht="15.5" x14ac:dyDescent="0.35">
      <c r="A33" s="23"/>
      <c r="B33" s="18"/>
      <c r="C33" s="18"/>
      <c r="D33" s="18"/>
      <c r="E33" s="18"/>
      <c r="F33" s="18"/>
    </row>
    <row r="34" spans="1:6" s="7" customFormat="1" ht="31" x14ac:dyDescent="0.35">
      <c r="A34" s="17" t="s">
        <v>91</v>
      </c>
      <c r="B34" s="18"/>
      <c r="C34" s="18"/>
      <c r="D34" s="19"/>
      <c r="E34" s="19"/>
      <c r="F34" s="19"/>
    </row>
    <row r="35" spans="1:6" s="7" customFormat="1" ht="62" x14ac:dyDescent="0.35">
      <c r="A35" s="15" t="s">
        <v>92</v>
      </c>
      <c r="B35" s="19">
        <v>-434200</v>
      </c>
      <c r="C35" s="19">
        <v>-889273</v>
      </c>
      <c r="D35" s="19">
        <v>-2337284</v>
      </c>
      <c r="E35" s="19">
        <v>-4631497</v>
      </c>
      <c r="F35" s="19">
        <v>-2896912</v>
      </c>
    </row>
    <row r="36" spans="1:6" s="7" customFormat="1" ht="15.5" x14ac:dyDescent="0.35">
      <c r="A36" s="15" t="s">
        <v>93</v>
      </c>
      <c r="B36" s="19"/>
      <c r="C36" s="19"/>
      <c r="D36" s="19"/>
      <c r="E36" s="19"/>
      <c r="F36" s="19">
        <v>2943</v>
      </c>
    </row>
    <row r="37" spans="1:6" s="7" customFormat="1" ht="31" x14ac:dyDescent="0.35">
      <c r="A37" s="15" t="s">
        <v>94</v>
      </c>
      <c r="B37" s="19">
        <v>-263706</v>
      </c>
      <c r="C37" s="19">
        <v>-501486</v>
      </c>
      <c r="D37" s="19">
        <v>-947384</v>
      </c>
      <c r="E37" s="19">
        <v>-2013854</v>
      </c>
      <c r="F37" s="19">
        <v>-1525267</v>
      </c>
    </row>
    <row r="38" spans="1:6" s="7" customFormat="1" ht="15.5" x14ac:dyDescent="0.35">
      <c r="A38" s="15" t="s">
        <v>95</v>
      </c>
      <c r="B38" s="19"/>
      <c r="C38" s="19"/>
      <c r="D38" s="19"/>
      <c r="E38" s="19"/>
      <c r="F38" s="19">
        <v>-146300</v>
      </c>
    </row>
    <row r="39" spans="1:6" s="7" customFormat="1" ht="15.5" x14ac:dyDescent="0.35">
      <c r="A39" s="15" t="s">
        <v>96</v>
      </c>
      <c r="B39" s="19">
        <v>-278091</v>
      </c>
      <c r="C39" s="19">
        <v>-72347</v>
      </c>
      <c r="D39" s="19">
        <v>-30809</v>
      </c>
      <c r="E39" s="19">
        <v>-31716</v>
      </c>
      <c r="F39" s="19">
        <v>-1160</v>
      </c>
    </row>
    <row r="40" spans="1:6" s="7" customFormat="1" ht="31" x14ac:dyDescent="0.35">
      <c r="A40" s="15" t="s">
        <v>97</v>
      </c>
      <c r="B40" s="19">
        <v>5500</v>
      </c>
      <c r="C40" s="19">
        <v>28670</v>
      </c>
      <c r="D40" s="19">
        <v>117648</v>
      </c>
      <c r="E40" s="19">
        <v>76037</v>
      </c>
      <c r="F40" s="19">
        <v>39836</v>
      </c>
    </row>
    <row r="41" spans="1:6" s="7" customFormat="1" ht="15.5" x14ac:dyDescent="0.35">
      <c r="A41" s="15" t="s">
        <v>98</v>
      </c>
      <c r="B41" s="19"/>
      <c r="C41" s="19"/>
      <c r="D41" s="19"/>
      <c r="E41" s="19">
        <v>38517</v>
      </c>
      <c r="F41" s="19">
        <v>-150000</v>
      </c>
    </row>
    <row r="42" spans="1:6" s="7" customFormat="1" ht="15.5" x14ac:dyDescent="0.35">
      <c r="A42" s="15" t="s">
        <v>99</v>
      </c>
      <c r="B42" s="19"/>
      <c r="C42" s="19"/>
      <c r="D42" s="19"/>
      <c r="E42" s="19"/>
      <c r="F42" s="19">
        <v>-93480</v>
      </c>
    </row>
    <row r="43" spans="1:6" s="7" customFormat="1" ht="31" x14ac:dyDescent="0.35">
      <c r="A43" s="15" t="s">
        <v>113</v>
      </c>
      <c r="B43" s="19"/>
      <c r="C43" s="19"/>
      <c r="D43" s="19"/>
      <c r="E43" s="19">
        <v>4029</v>
      </c>
      <c r="F43" s="19" t="s">
        <v>6</v>
      </c>
    </row>
    <row r="44" spans="1:6" s="7" customFormat="1" ht="31" x14ac:dyDescent="0.35">
      <c r="A44" s="24" t="s">
        <v>100</v>
      </c>
      <c r="B44" s="25">
        <v>-970497</v>
      </c>
      <c r="C44" s="25">
        <v>-1434436</v>
      </c>
      <c r="D44" s="25">
        <v>-3197829</v>
      </c>
      <c r="E44" s="25">
        <v>-6558484</v>
      </c>
      <c r="F44" s="25">
        <v>-4770340</v>
      </c>
    </row>
    <row r="45" spans="1:6" s="7" customFormat="1" ht="15.5" x14ac:dyDescent="0.35">
      <c r="A45" s="23"/>
      <c r="B45" s="18"/>
      <c r="C45" s="18"/>
      <c r="D45" s="18"/>
      <c r="E45" s="18"/>
      <c r="F45" s="18"/>
    </row>
    <row r="46" spans="1:6" s="7" customFormat="1" ht="31" x14ac:dyDescent="0.35">
      <c r="A46" s="17" t="s">
        <v>101</v>
      </c>
      <c r="B46" s="18"/>
      <c r="C46" s="18"/>
      <c r="D46" s="19"/>
      <c r="E46" s="19"/>
      <c r="F46" s="19"/>
    </row>
    <row r="47" spans="1:6" s="7" customFormat="1" ht="31" x14ac:dyDescent="0.35">
      <c r="A47" s="15" t="s">
        <v>102</v>
      </c>
      <c r="B47" s="19">
        <v>1088233</v>
      </c>
      <c r="C47" s="19">
        <v>2527570</v>
      </c>
      <c r="D47" s="19">
        <v>2275356</v>
      </c>
      <c r="E47" s="19">
        <v>9665045</v>
      </c>
      <c r="F47" s="19">
        <v>13344960</v>
      </c>
    </row>
    <row r="48" spans="1:6" s="7" customFormat="1" ht="31" x14ac:dyDescent="0.35">
      <c r="A48" s="15" t="s">
        <v>103</v>
      </c>
      <c r="B48" s="19">
        <v>-592473</v>
      </c>
      <c r="C48" s="19">
        <v>-678317</v>
      </c>
      <c r="D48" s="19">
        <v>-1494931</v>
      </c>
      <c r="E48" s="19">
        <v>-3446343</v>
      </c>
      <c r="F48" s="19">
        <v>-8580265</v>
      </c>
    </row>
    <row r="49" spans="1:6" s="7" customFormat="1" ht="15.5" x14ac:dyDescent="0.35">
      <c r="A49" s="15" t="s">
        <v>104</v>
      </c>
      <c r="B49" s="19">
        <v>-78439</v>
      </c>
      <c r="C49" s="19">
        <v>-121845</v>
      </c>
      <c r="D49" s="19">
        <v>-108016</v>
      </c>
      <c r="E49" s="19">
        <v>-147247</v>
      </c>
      <c r="F49" s="19">
        <v>-92103</v>
      </c>
    </row>
    <row r="50" spans="1:6" s="7" customFormat="1" ht="31" x14ac:dyDescent="0.35">
      <c r="A50" s="15" t="s">
        <v>105</v>
      </c>
      <c r="B50" s="19"/>
      <c r="C50" s="19"/>
      <c r="D50" s="19"/>
      <c r="E50" s="19"/>
      <c r="F50" s="19">
        <v>-50000</v>
      </c>
    </row>
    <row r="51" spans="1:6" s="7" customFormat="1" ht="31" x14ac:dyDescent="0.35">
      <c r="A51" s="15" t="s">
        <v>106</v>
      </c>
      <c r="B51" s="19">
        <v>-129056</v>
      </c>
      <c r="C51" s="19">
        <v>-358934</v>
      </c>
      <c r="D51" s="19">
        <v>-448368</v>
      </c>
      <c r="E51" s="19">
        <v>-601490</v>
      </c>
      <c r="F51" s="19">
        <v>-174484</v>
      </c>
    </row>
    <row r="52" spans="1:6" s="7" customFormat="1" ht="15.5" x14ac:dyDescent="0.35">
      <c r="A52" s="18" t="s">
        <v>107</v>
      </c>
      <c r="B52" s="19">
        <v>-12300</v>
      </c>
      <c r="C52" s="19">
        <v>-21468</v>
      </c>
      <c r="D52" s="19"/>
      <c r="E52" s="19"/>
      <c r="F52" s="19"/>
    </row>
    <row r="53" spans="1:6" s="7" customFormat="1" ht="31" x14ac:dyDescent="0.35">
      <c r="A53" s="24" t="s">
        <v>108</v>
      </c>
      <c r="B53" s="25">
        <v>275965</v>
      </c>
      <c r="C53" s="25">
        <v>1347006</v>
      </c>
      <c r="D53" s="25">
        <v>224041</v>
      </c>
      <c r="E53" s="25">
        <v>5469965</v>
      </c>
      <c r="F53" s="25">
        <v>4448108</v>
      </c>
    </row>
    <row r="54" spans="1:6" s="7" customFormat="1" ht="15.5" x14ac:dyDescent="0.35">
      <c r="A54" s="23"/>
      <c r="B54" s="18"/>
      <c r="C54" s="18"/>
      <c r="D54" s="18"/>
      <c r="E54" s="18"/>
      <c r="F54" s="18"/>
    </row>
    <row r="55" spans="1:6" s="7" customFormat="1" ht="31" x14ac:dyDescent="0.35">
      <c r="A55" s="17" t="s">
        <v>109</v>
      </c>
      <c r="B55" s="22">
        <v>52766</v>
      </c>
      <c r="C55" s="22">
        <v>1112847</v>
      </c>
      <c r="D55" s="22">
        <v>-928957</v>
      </c>
      <c r="E55" s="22">
        <v>1873296</v>
      </c>
      <c r="F55" s="22">
        <v>-1513334</v>
      </c>
    </row>
    <row r="56" spans="1:6" s="7" customFormat="1" ht="31" x14ac:dyDescent="0.35">
      <c r="A56" s="17" t="s">
        <v>110</v>
      </c>
      <c r="B56" s="22">
        <v>26584</v>
      </c>
      <c r="C56" s="22">
        <v>79350</v>
      </c>
      <c r="D56" s="22">
        <v>1192199</v>
      </c>
      <c r="E56" s="22">
        <v>263242</v>
      </c>
      <c r="F56" s="22">
        <v>2136538</v>
      </c>
    </row>
    <row r="57" spans="1:6" s="7" customFormat="1" ht="46.5" x14ac:dyDescent="0.35">
      <c r="A57" s="15" t="s">
        <v>111</v>
      </c>
      <c r="B57" s="18" t="s">
        <v>6</v>
      </c>
      <c r="C57" s="18">
        <v>2</v>
      </c>
      <c r="D57" s="19" t="s">
        <v>6</v>
      </c>
      <c r="E57" s="19" t="s">
        <v>6</v>
      </c>
      <c r="F57" s="19">
        <v>-1479</v>
      </c>
    </row>
    <row r="58" spans="1:6" s="7" customFormat="1" ht="31" x14ac:dyDescent="0.35">
      <c r="A58" s="26" t="s">
        <v>112</v>
      </c>
      <c r="B58" s="25">
        <v>79350</v>
      </c>
      <c r="C58" s="25">
        <v>1192199</v>
      </c>
      <c r="D58" s="25">
        <v>263242</v>
      </c>
      <c r="E58" s="25">
        <v>2136538</v>
      </c>
      <c r="F58" s="25">
        <v>621725</v>
      </c>
    </row>
  </sheetData>
  <hyperlinks>
    <hyperlink ref="A1" location="'Титульный лист'!A1" display="← Обратно к содержанию" xr:uid="{DFEFC718-0F85-4B51-B8F2-A918EB127A9D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36.08203125" style="7" customWidth="1"/>
    <col min="2" max="2" width="18.33203125" style="7" customWidth="1"/>
    <col min="3" max="3" width="17" style="7" customWidth="1"/>
    <col min="4" max="4" width="14.5" style="7" customWidth="1"/>
    <col min="5" max="5" width="18.08203125" style="7" customWidth="1"/>
    <col min="6" max="6" width="16.5" style="7" customWidth="1"/>
    <col min="7" max="16384" width="11" style="7"/>
  </cols>
  <sheetData>
    <row r="1" spans="1:6" customFormat="1" ht="42.75" customHeight="1" x14ac:dyDescent="0.35">
      <c r="A1" s="85" t="s">
        <v>310</v>
      </c>
      <c r="B1" s="43"/>
      <c r="C1" s="43"/>
      <c r="D1" s="43"/>
      <c r="E1" s="43"/>
      <c r="F1" s="43"/>
    </row>
    <row r="2" spans="1:6" customFormat="1" ht="27" customHeight="1" x14ac:dyDescent="0.35">
      <c r="A2" s="86" t="s">
        <v>318</v>
      </c>
      <c r="B2" s="43"/>
      <c r="C2" s="43"/>
      <c r="D2" s="43"/>
      <c r="E2" s="43"/>
      <c r="F2" s="43"/>
    </row>
    <row r="3" spans="1:6" x14ac:dyDescent="0.35">
      <c r="A3" s="84" t="s">
        <v>331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ht="31" x14ac:dyDescent="0.35">
      <c r="A4" s="27" t="s">
        <v>138</v>
      </c>
      <c r="B4" s="28"/>
      <c r="C4" s="28"/>
      <c r="D4" s="28"/>
      <c r="E4" s="28"/>
      <c r="F4" s="28"/>
    </row>
    <row r="5" spans="1:6" ht="31" x14ac:dyDescent="0.35">
      <c r="A5" s="29" t="s">
        <v>132</v>
      </c>
      <c r="B5" s="28">
        <v>4292172</v>
      </c>
      <c r="C5" s="28">
        <v>8820291</v>
      </c>
      <c r="D5" s="28">
        <v>12815055</v>
      </c>
      <c r="E5" s="28">
        <v>13194521</v>
      </c>
      <c r="F5" s="28">
        <v>15140348</v>
      </c>
    </row>
    <row r="6" spans="1:6" ht="31" x14ac:dyDescent="0.35">
      <c r="A6" s="29" t="s">
        <v>133</v>
      </c>
      <c r="B6" s="28"/>
      <c r="C6" s="28"/>
      <c r="D6" s="28"/>
      <c r="E6" s="28"/>
      <c r="F6" s="28">
        <v>119063</v>
      </c>
    </row>
    <row r="7" spans="1:6" ht="31" x14ac:dyDescent="0.35">
      <c r="A7" s="29" t="s">
        <v>134</v>
      </c>
      <c r="B7" s="28">
        <v>136039</v>
      </c>
      <c r="C7" s="28">
        <v>141165</v>
      </c>
      <c r="D7" s="28">
        <v>64035</v>
      </c>
      <c r="E7" s="28">
        <v>40237</v>
      </c>
      <c r="F7" s="28">
        <v>37214</v>
      </c>
    </row>
    <row r="8" spans="1:6" x14ac:dyDescent="0.35">
      <c r="A8" s="27" t="s">
        <v>135</v>
      </c>
      <c r="B8" s="28"/>
      <c r="C8" s="28"/>
      <c r="D8" s="28"/>
      <c r="E8" s="28"/>
      <c r="F8" s="28"/>
    </row>
    <row r="9" spans="1:6" ht="31" x14ac:dyDescent="0.35">
      <c r="A9" s="29" t="s">
        <v>139</v>
      </c>
      <c r="B9" s="28">
        <v>756967</v>
      </c>
      <c r="C9" s="28">
        <v>572926</v>
      </c>
      <c r="D9" s="28">
        <v>231417</v>
      </c>
      <c r="E9" s="28">
        <v>47369</v>
      </c>
      <c r="F9" s="28">
        <v>175541</v>
      </c>
    </row>
    <row r="10" spans="1:6" x14ac:dyDescent="0.35">
      <c r="A10" s="27" t="s">
        <v>136</v>
      </c>
      <c r="B10" s="28">
        <v>17521</v>
      </c>
      <c r="C10" s="28">
        <v>45059</v>
      </c>
      <c r="D10" s="28">
        <v>121320</v>
      </c>
      <c r="E10" s="28">
        <v>197485</v>
      </c>
      <c r="F10" s="28">
        <v>369863</v>
      </c>
    </row>
    <row r="11" spans="1:6" x14ac:dyDescent="0.35">
      <c r="A11" s="8" t="s">
        <v>137</v>
      </c>
      <c r="B11" s="30">
        <f t="shared" ref="B11:E11" si="0">SUM(B5,B6,B7,B9,B10)</f>
        <v>5202699</v>
      </c>
      <c r="C11" s="30">
        <f>SUM(C5,C6,C7,C9,C10)</f>
        <v>9579441</v>
      </c>
      <c r="D11" s="30">
        <f>SUM(D5,D6,D7,D9,D10)</f>
        <v>13231827</v>
      </c>
      <c r="E11" s="30">
        <f t="shared" si="0"/>
        <v>13479612</v>
      </c>
      <c r="F11" s="30">
        <f>SUM(F5,F6,F7,F9,F10)</f>
        <v>15842029</v>
      </c>
    </row>
  </sheetData>
  <hyperlinks>
    <hyperlink ref="A1" location="'Титульный лист'!A1" display="← Обратно к содержанию" xr:uid="{6026BE2E-1E78-4AB9-8A10-A272CD4C3C84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48.5" style="33" customWidth="1"/>
    <col min="2" max="2" width="18.33203125" style="33" customWidth="1"/>
    <col min="3" max="3" width="17" style="33" customWidth="1"/>
    <col min="4" max="4" width="14.5" style="33" customWidth="1"/>
    <col min="5" max="5" width="18.08203125" style="33" customWidth="1"/>
    <col min="6" max="6" width="16.5" style="33" customWidth="1"/>
    <col min="7" max="16384" width="11" style="7"/>
  </cols>
  <sheetData>
    <row r="1" spans="1:6" customFormat="1" ht="42.75" customHeight="1" x14ac:dyDescent="0.35">
      <c r="A1" s="85" t="s">
        <v>310</v>
      </c>
      <c r="B1" s="43"/>
      <c r="C1" s="43"/>
      <c r="D1" s="43"/>
      <c r="E1" s="43"/>
      <c r="F1" s="43"/>
    </row>
    <row r="2" spans="1:6" customFormat="1" ht="27" customHeight="1" x14ac:dyDescent="0.35">
      <c r="A2" s="86" t="s">
        <v>319</v>
      </c>
      <c r="B2" s="43"/>
      <c r="C2" s="43"/>
      <c r="D2" s="43"/>
      <c r="E2" s="43"/>
      <c r="F2" s="43"/>
    </row>
    <row r="3" spans="1:6" x14ac:dyDescent="0.35">
      <c r="A3" s="84" t="s">
        <v>331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ht="31" x14ac:dyDescent="0.35">
      <c r="A4" s="50" t="s">
        <v>226</v>
      </c>
      <c r="B4" s="49">
        <v>1084344</v>
      </c>
      <c r="C4" s="49">
        <v>2130981</v>
      </c>
      <c r="D4" s="49">
        <v>3951579</v>
      </c>
      <c r="E4" s="49">
        <v>4061009</v>
      </c>
      <c r="F4" s="49">
        <v>2675527</v>
      </c>
    </row>
    <row r="5" spans="1:6" x14ac:dyDescent="0.35">
      <c r="A5" s="50" t="s">
        <v>142</v>
      </c>
      <c r="B5" s="49">
        <v>267248</v>
      </c>
      <c r="C5" s="49">
        <v>358313</v>
      </c>
      <c r="D5" s="49">
        <v>547592</v>
      </c>
      <c r="E5" s="49">
        <v>790788</v>
      </c>
      <c r="F5" s="49">
        <v>997752</v>
      </c>
    </row>
    <row r="6" spans="1:6" x14ac:dyDescent="0.35">
      <c r="A6" s="50" t="s">
        <v>227</v>
      </c>
      <c r="B6" s="49">
        <v>67865</v>
      </c>
      <c r="C6" s="49">
        <v>97171</v>
      </c>
      <c r="D6" s="49">
        <v>123226</v>
      </c>
      <c r="E6" s="49">
        <v>167189</v>
      </c>
      <c r="F6" s="49">
        <v>323289</v>
      </c>
    </row>
    <row r="7" spans="1:6" x14ac:dyDescent="0.35">
      <c r="A7" s="50" t="s">
        <v>146</v>
      </c>
      <c r="B7" s="49"/>
      <c r="C7" s="49"/>
      <c r="D7" s="49">
        <v>28927</v>
      </c>
      <c r="E7" s="49">
        <v>153723</v>
      </c>
      <c r="F7" s="49">
        <v>235088</v>
      </c>
    </row>
    <row r="8" spans="1:6" x14ac:dyDescent="0.35">
      <c r="A8" s="50" t="s">
        <v>228</v>
      </c>
      <c r="B8" s="49">
        <v>745910</v>
      </c>
      <c r="C8" s="49">
        <v>625628</v>
      </c>
      <c r="D8" s="49">
        <v>172769</v>
      </c>
      <c r="E8" s="49">
        <v>55696</v>
      </c>
      <c r="F8" s="49">
        <v>164371</v>
      </c>
    </row>
    <row r="9" spans="1:6" x14ac:dyDescent="0.35">
      <c r="A9" s="50" t="s">
        <v>229</v>
      </c>
      <c r="B9" s="49">
        <v>104900</v>
      </c>
      <c r="C9" s="49">
        <v>53242</v>
      </c>
      <c r="D9" s="49">
        <v>81439</v>
      </c>
      <c r="E9" s="49">
        <v>146779</v>
      </c>
      <c r="F9" s="49">
        <v>130328</v>
      </c>
    </row>
    <row r="10" spans="1:6" x14ac:dyDescent="0.35">
      <c r="A10" s="50" t="s">
        <v>230</v>
      </c>
      <c r="B10" s="49">
        <v>89427</v>
      </c>
      <c r="C10" s="49">
        <v>65073</v>
      </c>
      <c r="D10" s="49">
        <v>48022</v>
      </c>
      <c r="E10" s="49">
        <v>54020</v>
      </c>
      <c r="F10" s="49">
        <v>86184</v>
      </c>
    </row>
    <row r="11" spans="1:6" x14ac:dyDescent="0.35">
      <c r="A11" s="50" t="s">
        <v>231</v>
      </c>
      <c r="B11" s="49">
        <v>42535</v>
      </c>
      <c r="C11" s="49">
        <v>38251</v>
      </c>
      <c r="D11" s="49">
        <v>46865</v>
      </c>
      <c r="E11" s="49">
        <v>55991</v>
      </c>
      <c r="F11" s="49">
        <v>74932</v>
      </c>
    </row>
    <row r="12" spans="1:6" x14ac:dyDescent="0.35">
      <c r="A12" s="50" t="s">
        <v>232</v>
      </c>
      <c r="B12" s="49"/>
      <c r="C12" s="49"/>
      <c r="D12" s="49">
        <v>33833</v>
      </c>
      <c r="E12" s="49">
        <v>111232</v>
      </c>
      <c r="F12" s="49">
        <v>19841</v>
      </c>
    </row>
    <row r="13" spans="1:6" x14ac:dyDescent="0.35">
      <c r="A13" s="50" t="s">
        <v>165</v>
      </c>
      <c r="B13" s="49">
        <v>25025</v>
      </c>
      <c r="C13" s="49">
        <v>22235</v>
      </c>
      <c r="D13" s="49">
        <v>42471</v>
      </c>
      <c r="E13" s="49">
        <v>43194</v>
      </c>
      <c r="F13" s="49">
        <v>182849</v>
      </c>
    </row>
    <row r="14" spans="1:6" ht="31" x14ac:dyDescent="0.35">
      <c r="A14" s="50" t="s">
        <v>233</v>
      </c>
      <c r="B14" s="49">
        <v>23295</v>
      </c>
      <c r="C14" s="49">
        <v>48659</v>
      </c>
      <c r="D14" s="49">
        <v>57343</v>
      </c>
      <c r="E14" s="49">
        <v>259167</v>
      </c>
      <c r="F14" s="49">
        <v>209425</v>
      </c>
    </row>
    <row r="15" spans="1:6" ht="31" x14ac:dyDescent="0.35">
      <c r="A15" s="50" t="s">
        <v>234</v>
      </c>
      <c r="B15" s="49">
        <v>-29003</v>
      </c>
      <c r="C15" s="49">
        <v>-135388</v>
      </c>
      <c r="D15" s="49">
        <v>-455249</v>
      </c>
      <c r="E15" s="49">
        <v>-1943025</v>
      </c>
      <c r="F15" s="49">
        <v>708282</v>
      </c>
    </row>
    <row r="16" spans="1:6" x14ac:dyDescent="0.35">
      <c r="A16" s="52" t="s">
        <v>235</v>
      </c>
      <c r="B16" s="53">
        <f>SUM(B4:B15)</f>
        <v>2421546</v>
      </c>
      <c r="C16" s="53">
        <f t="shared" ref="C16:F16" si="0">SUM(C4:C15)</f>
        <v>3304165</v>
      </c>
      <c r="D16" s="53">
        <f>SUM(D4:D15)</f>
        <v>4678817</v>
      </c>
      <c r="E16" s="53">
        <f t="shared" si="0"/>
        <v>3955763</v>
      </c>
      <c r="F16" s="53">
        <f t="shared" si="0"/>
        <v>5807868</v>
      </c>
    </row>
  </sheetData>
  <hyperlinks>
    <hyperlink ref="A1" location="'Титульный лист'!A1" display="← Обратно к содержанию" xr:uid="{FE5DB225-58C0-4E1F-BD0D-FED180F22ADD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42" style="33" customWidth="1"/>
    <col min="2" max="6" width="16.58203125" style="33" customWidth="1"/>
    <col min="7" max="16384" width="11" style="7"/>
  </cols>
  <sheetData>
    <row r="1" spans="1:6" customFormat="1" ht="42.75" customHeight="1" x14ac:dyDescent="0.35">
      <c r="A1" s="85" t="s">
        <v>310</v>
      </c>
      <c r="B1" s="43"/>
      <c r="C1" s="43"/>
      <c r="D1" s="43"/>
      <c r="E1" s="43"/>
      <c r="F1" s="43"/>
    </row>
    <row r="2" spans="1:6" customFormat="1" ht="27" customHeight="1" x14ac:dyDescent="0.35">
      <c r="A2" s="86" t="s">
        <v>320</v>
      </c>
      <c r="B2" s="43"/>
      <c r="C2" s="43"/>
      <c r="D2" s="43"/>
      <c r="E2" s="43"/>
      <c r="F2" s="43"/>
    </row>
    <row r="3" spans="1:6" x14ac:dyDescent="0.35">
      <c r="A3" s="84" t="s">
        <v>331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x14ac:dyDescent="0.35">
      <c r="A4" s="15" t="s">
        <v>140</v>
      </c>
      <c r="B4" s="31">
        <v>147314</v>
      </c>
      <c r="C4" s="31">
        <v>147330</v>
      </c>
      <c r="D4" s="32">
        <v>390606</v>
      </c>
      <c r="E4" s="32">
        <v>907225</v>
      </c>
      <c r="F4" s="32">
        <v>889824</v>
      </c>
    </row>
    <row r="5" spans="1:6" ht="46.5" x14ac:dyDescent="0.35">
      <c r="A5" s="15" t="s">
        <v>141</v>
      </c>
      <c r="B5" s="31">
        <v>25939</v>
      </c>
      <c r="C5" s="31">
        <v>139162</v>
      </c>
      <c r="D5" s="32">
        <v>1007469</v>
      </c>
      <c r="E5" s="32">
        <v>287043</v>
      </c>
      <c r="F5" s="32">
        <v>769789</v>
      </c>
    </row>
    <row r="6" spans="1:6" x14ac:dyDescent="0.35">
      <c r="A6" s="15" t="s">
        <v>142</v>
      </c>
      <c r="B6" s="31">
        <v>414912</v>
      </c>
      <c r="C6" s="31">
        <v>583753</v>
      </c>
      <c r="D6" s="32">
        <v>573690</v>
      </c>
      <c r="E6" s="32">
        <v>646812</v>
      </c>
      <c r="F6" s="32">
        <v>711468</v>
      </c>
    </row>
    <row r="7" spans="1:6" x14ac:dyDescent="0.35">
      <c r="A7" s="15" t="s">
        <v>143</v>
      </c>
      <c r="B7" s="31">
        <v>70394</v>
      </c>
      <c r="C7" s="31">
        <v>64697</v>
      </c>
      <c r="D7" s="32">
        <v>41635</v>
      </c>
      <c r="E7" s="32">
        <v>74182</v>
      </c>
      <c r="F7" s="32">
        <v>56420</v>
      </c>
    </row>
    <row r="8" spans="1:6" ht="31" x14ac:dyDescent="0.35">
      <c r="A8" s="15" t="s">
        <v>144</v>
      </c>
      <c r="B8" s="31">
        <v>21645</v>
      </c>
      <c r="C8" s="31">
        <v>22414</v>
      </c>
      <c r="D8" s="32">
        <v>27300</v>
      </c>
      <c r="E8" s="32">
        <v>33750</v>
      </c>
      <c r="F8" s="32">
        <v>34520</v>
      </c>
    </row>
    <row r="9" spans="1:6" x14ac:dyDescent="0.35">
      <c r="A9" s="15" t="s">
        <v>145</v>
      </c>
      <c r="B9" s="31">
        <v>29580</v>
      </c>
      <c r="C9" s="31">
        <v>14551</v>
      </c>
      <c r="D9" s="32">
        <v>22666</v>
      </c>
      <c r="E9" s="32">
        <v>22269</v>
      </c>
      <c r="F9" s="32">
        <v>32664</v>
      </c>
    </row>
    <row r="10" spans="1:6" x14ac:dyDescent="0.35">
      <c r="A10" s="15" t="s">
        <v>62</v>
      </c>
      <c r="B10" s="31">
        <v>32737</v>
      </c>
      <c r="C10" s="31">
        <v>26663</v>
      </c>
      <c r="D10" s="32">
        <v>16392</v>
      </c>
      <c r="E10" s="32">
        <v>40320</v>
      </c>
      <c r="F10" s="32">
        <v>29091</v>
      </c>
    </row>
    <row r="11" spans="1:6" x14ac:dyDescent="0.35">
      <c r="A11" s="24" t="s">
        <v>225</v>
      </c>
      <c r="B11" s="34">
        <v>742521</v>
      </c>
      <c r="C11" s="34">
        <v>998570</v>
      </c>
      <c r="D11" s="34">
        <v>2079758</v>
      </c>
      <c r="E11" s="34">
        <v>2011601</v>
      </c>
      <c r="F11" s="34">
        <v>2523776</v>
      </c>
    </row>
  </sheetData>
  <hyperlinks>
    <hyperlink ref="A1" location="'Титульный лист'!A1" display="← Обратно к содержанию" xr:uid="{F9831958-D213-404F-9100-84F4E85C2164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showGridLines="0" zoomScaleNormal="100" workbookViewId="0">
      <pane xSplit="1" ySplit="3" topLeftCell="B16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38.08203125" style="33" bestFit="1" customWidth="1"/>
    <col min="2" max="6" width="16.5" style="33" customWidth="1"/>
  </cols>
  <sheetData>
    <row r="1" spans="1:6" ht="42.75" customHeight="1" x14ac:dyDescent="0.35">
      <c r="A1" s="85" t="s">
        <v>310</v>
      </c>
      <c r="B1" s="43"/>
      <c r="C1" s="43"/>
      <c r="D1" s="43"/>
      <c r="E1" s="43"/>
      <c r="F1" s="43"/>
    </row>
    <row r="2" spans="1:6" ht="27" customHeight="1" x14ac:dyDescent="0.35">
      <c r="A2" s="86" t="s">
        <v>321</v>
      </c>
      <c r="B2" s="43"/>
      <c r="C2" s="43"/>
      <c r="D2" s="43"/>
      <c r="E2" s="43"/>
      <c r="F2" s="43"/>
    </row>
    <row r="3" spans="1:6" s="7" customFormat="1" x14ac:dyDescent="0.35">
      <c r="A3" s="84" t="s">
        <v>331</v>
      </c>
      <c r="B3" s="16">
        <v>2019</v>
      </c>
      <c r="C3" s="16">
        <v>2020</v>
      </c>
      <c r="D3" s="16">
        <v>2021</v>
      </c>
      <c r="E3" s="16">
        <v>2022</v>
      </c>
      <c r="F3" s="16">
        <v>2023</v>
      </c>
    </row>
    <row r="4" spans="1:6" ht="31" x14ac:dyDescent="0.35">
      <c r="A4" s="15" t="s">
        <v>142</v>
      </c>
      <c r="B4" s="31">
        <v>537945</v>
      </c>
      <c r="C4" s="31">
        <v>903841</v>
      </c>
      <c r="D4" s="32">
        <v>1340669</v>
      </c>
      <c r="E4" s="32">
        <v>1571768</v>
      </c>
      <c r="F4" s="32">
        <v>1220950</v>
      </c>
    </row>
    <row r="5" spans="1:6" x14ac:dyDescent="0.35">
      <c r="A5" s="15" t="s">
        <v>146</v>
      </c>
      <c r="B5" s="31">
        <v>20786</v>
      </c>
      <c r="C5" s="31">
        <v>41681</v>
      </c>
      <c r="D5" s="32">
        <v>44816</v>
      </c>
      <c r="E5" s="32">
        <v>41005</v>
      </c>
      <c r="F5" s="32">
        <v>135056</v>
      </c>
    </row>
    <row r="6" spans="1:6" ht="31" x14ac:dyDescent="0.35">
      <c r="A6" s="15" t="s">
        <v>147</v>
      </c>
      <c r="B6" s="31">
        <v>80458</v>
      </c>
      <c r="C6" s="31">
        <v>85290</v>
      </c>
      <c r="D6" s="32">
        <v>102709</v>
      </c>
      <c r="E6" s="32">
        <v>111927</v>
      </c>
      <c r="F6" s="32">
        <v>130107</v>
      </c>
    </row>
    <row r="7" spans="1:6" x14ac:dyDescent="0.35">
      <c r="A7" s="15" t="s">
        <v>148</v>
      </c>
      <c r="B7" s="31">
        <v>21516</v>
      </c>
      <c r="C7" s="31">
        <v>63997</v>
      </c>
      <c r="D7" s="32">
        <v>65858</v>
      </c>
      <c r="E7" s="32">
        <v>158151</v>
      </c>
      <c r="F7" s="32">
        <v>127475</v>
      </c>
    </row>
    <row r="8" spans="1:6" ht="31" x14ac:dyDescent="0.35">
      <c r="A8" s="15" t="s">
        <v>149</v>
      </c>
      <c r="B8" s="31">
        <v>31844</v>
      </c>
      <c r="C8" s="31">
        <v>18783</v>
      </c>
      <c r="D8" s="31">
        <v>38194</v>
      </c>
      <c r="E8" s="32">
        <v>34094</v>
      </c>
      <c r="F8" s="32">
        <v>34216</v>
      </c>
    </row>
    <row r="9" spans="1:6" x14ac:dyDescent="0.35">
      <c r="A9" s="15" t="s">
        <v>150</v>
      </c>
      <c r="B9" s="31">
        <v>9377</v>
      </c>
      <c r="C9" s="31">
        <v>10640</v>
      </c>
      <c r="D9" s="31">
        <v>15842</v>
      </c>
      <c r="E9" s="32">
        <v>17979</v>
      </c>
      <c r="F9" s="32">
        <v>30840</v>
      </c>
    </row>
    <row r="10" spans="1:6" x14ac:dyDescent="0.35">
      <c r="A10" s="15" t="s">
        <v>151</v>
      </c>
      <c r="B10" s="31">
        <v>10543</v>
      </c>
      <c r="C10" s="31">
        <v>20725</v>
      </c>
      <c r="D10" s="31">
        <v>18445</v>
      </c>
      <c r="E10" s="32">
        <v>60033</v>
      </c>
      <c r="F10" s="32">
        <v>30724</v>
      </c>
    </row>
    <row r="11" spans="1:6" x14ac:dyDescent="0.35">
      <c r="A11" s="15" t="s">
        <v>152</v>
      </c>
      <c r="B11" s="31">
        <v>10570</v>
      </c>
      <c r="C11" s="31">
        <v>31898</v>
      </c>
      <c r="D11" s="31">
        <v>10208</v>
      </c>
      <c r="E11" s="32">
        <v>19313</v>
      </c>
      <c r="F11" s="32">
        <v>25597</v>
      </c>
    </row>
    <row r="12" spans="1:6" ht="31" x14ac:dyDescent="0.35">
      <c r="A12" s="15" t="s">
        <v>153</v>
      </c>
      <c r="B12" s="31">
        <v>15676</v>
      </c>
      <c r="C12" s="31">
        <v>15051</v>
      </c>
      <c r="D12" s="31">
        <v>33890</v>
      </c>
      <c r="E12" s="32">
        <v>15249</v>
      </c>
      <c r="F12" s="32">
        <v>22153</v>
      </c>
    </row>
    <row r="13" spans="1:6" x14ac:dyDescent="0.35">
      <c r="A13" s="15" t="s">
        <v>154</v>
      </c>
      <c r="B13" s="32"/>
      <c r="C13" s="32"/>
      <c r="D13" s="32">
        <v>9600</v>
      </c>
      <c r="E13" s="32">
        <v>11627</v>
      </c>
      <c r="F13" s="32">
        <v>11453</v>
      </c>
    </row>
    <row r="14" spans="1:6" x14ac:dyDescent="0.35">
      <c r="A14" s="15" t="s">
        <v>155</v>
      </c>
      <c r="B14" s="31">
        <v>5330</v>
      </c>
      <c r="C14" s="31">
        <v>5524</v>
      </c>
      <c r="D14" s="31">
        <v>4663</v>
      </c>
      <c r="E14" s="32">
        <v>5502</v>
      </c>
      <c r="F14" s="32">
        <v>6506</v>
      </c>
    </row>
    <row r="15" spans="1:6" ht="31" x14ac:dyDescent="0.35">
      <c r="A15" s="15" t="s">
        <v>156</v>
      </c>
      <c r="B15" s="31">
        <v>10546</v>
      </c>
      <c r="C15" s="31">
        <v>9491</v>
      </c>
      <c r="D15" s="31">
        <v>24922</v>
      </c>
      <c r="E15" s="32">
        <v>16188</v>
      </c>
      <c r="F15" s="32">
        <v>2747</v>
      </c>
    </row>
    <row r="16" spans="1:6" x14ac:dyDescent="0.35">
      <c r="A16" s="15" t="s">
        <v>157</v>
      </c>
      <c r="B16" s="31">
        <v>30000</v>
      </c>
      <c r="C16" s="32"/>
      <c r="D16" s="32"/>
      <c r="E16" s="32"/>
      <c r="F16" s="32"/>
    </row>
    <row r="17" spans="1:6" x14ac:dyDescent="0.35">
      <c r="A17" s="15" t="s">
        <v>62</v>
      </c>
      <c r="B17" s="31">
        <v>27742</v>
      </c>
      <c r="C17" s="31">
        <v>45016</v>
      </c>
      <c r="D17" s="31">
        <v>85833</v>
      </c>
      <c r="E17" s="32">
        <v>83761</v>
      </c>
      <c r="F17" s="32">
        <v>107066</v>
      </c>
    </row>
    <row r="18" spans="1:6" ht="31" x14ac:dyDescent="0.35">
      <c r="A18" s="24" t="s">
        <v>236</v>
      </c>
      <c r="B18" s="34">
        <v>812333</v>
      </c>
      <c r="C18" s="34">
        <v>1251937</v>
      </c>
      <c r="D18" s="34">
        <v>1795649</v>
      </c>
      <c r="E18" s="34">
        <v>2146597</v>
      </c>
      <c r="F18" s="34">
        <v>1884890</v>
      </c>
    </row>
  </sheetData>
  <hyperlinks>
    <hyperlink ref="A1" location="'Титульный лист'!A1" display="← Обратно к содержанию" xr:uid="{8D56B1BD-BBA5-493E-A066-D8B79BC0E57F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Титульный лист</vt:lpstr>
      <vt:lpstr>PL</vt:lpstr>
      <vt:lpstr>BS</vt:lpstr>
      <vt:lpstr>CE</vt:lpstr>
      <vt:lpstr>CF</vt:lpstr>
      <vt:lpstr>Выручка</vt:lpstr>
      <vt:lpstr>Себестоимость</vt:lpstr>
      <vt:lpstr>Коммерческие расходы</vt:lpstr>
      <vt:lpstr>Административые расходы</vt:lpstr>
      <vt:lpstr>Прочие ДиР</vt:lpstr>
      <vt:lpstr>Финансовые ДиР</vt:lpstr>
      <vt:lpstr>Налог на прибыль</vt:lpstr>
      <vt:lpstr>ОС</vt:lpstr>
      <vt:lpstr>НМА</vt:lpstr>
      <vt:lpstr>Запасы</vt:lpstr>
      <vt:lpstr>КЗ</vt:lpstr>
      <vt:lpstr>ДЗ</vt:lpstr>
      <vt:lpstr>ДС</vt:lpstr>
      <vt:lpstr>КиЗ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Ким Павел Владимирович</cp:lastModifiedBy>
  <dcterms:created xsi:type="dcterms:W3CDTF">2024-06-09T16:39:40Z</dcterms:created>
  <dcterms:modified xsi:type="dcterms:W3CDTF">2024-06-18T18:38:53Z</dcterms:modified>
</cp:coreProperties>
</file>